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2EFAACB2-16FE-4762-9BD7-D86F459DA1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年度危废情况汇总表" sheetId="1" r:id="rId1"/>
    <sheet name="2024危废外委处置月度统计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8" i="2" l="1"/>
  <c r="N28" i="2"/>
  <c r="M28" i="2"/>
  <c r="L28" i="2"/>
  <c r="K28" i="2"/>
  <c r="H28" i="2"/>
  <c r="G28" i="2"/>
  <c r="F28" i="2"/>
  <c r="E28" i="2"/>
  <c r="P19" i="2"/>
  <c r="N24" i="2"/>
  <c r="H24" i="2"/>
  <c r="F24" i="2"/>
  <c r="D24" i="2"/>
  <c r="M12" i="2"/>
  <c r="L12" i="2"/>
  <c r="K12" i="2"/>
  <c r="J12" i="2"/>
  <c r="E12" i="2"/>
  <c r="D12" i="2"/>
  <c r="M32" i="1"/>
  <c r="N32" i="1"/>
  <c r="M31" i="1"/>
  <c r="N31" i="1"/>
  <c r="P5" i="2" l="1"/>
  <c r="P7" i="2"/>
  <c r="P11" i="2"/>
  <c r="P16" i="2"/>
  <c r="P18" i="2"/>
  <c r="I12" i="2"/>
  <c r="I24" i="2"/>
  <c r="P20" i="2"/>
  <c r="P22" i="2"/>
  <c r="P25" i="2"/>
  <c r="P31" i="2" s="1"/>
  <c r="J24" i="2"/>
  <c r="I28" i="2"/>
  <c r="G12" i="2"/>
  <c r="O12" i="2"/>
  <c r="K24" i="2"/>
  <c r="G24" i="2"/>
  <c r="O24" i="2"/>
  <c r="J28" i="2"/>
  <c r="F12" i="2"/>
  <c r="P4" i="2"/>
  <c r="P6" i="2"/>
  <c r="P8" i="2"/>
  <c r="P9" i="2"/>
  <c r="P10" i="2"/>
  <c r="L24" i="2"/>
  <c r="P17" i="2"/>
  <c r="N12" i="2"/>
  <c r="H12" i="2"/>
  <c r="E24" i="2"/>
  <c r="M24" i="2"/>
  <c r="P21" i="2"/>
  <c r="P23" i="2"/>
  <c r="P26" i="2"/>
  <c r="P27" i="2"/>
  <c r="D28" i="2"/>
  <c r="P3" i="2"/>
  <c r="P15" i="2"/>
  <c r="N33" i="1"/>
  <c r="M33" i="1"/>
  <c r="P24" i="2" l="1"/>
  <c r="P28" i="2"/>
  <c r="P12" i="2"/>
  <c r="P30" i="2" s="1"/>
  <c r="H31" i="1"/>
  <c r="D32" i="1" l="1"/>
  <c r="E32" i="1"/>
  <c r="F32" i="1"/>
  <c r="G32" i="1"/>
  <c r="H32" i="1"/>
  <c r="J32" i="1"/>
  <c r="E31" i="1"/>
  <c r="F31" i="1"/>
  <c r="G31" i="1"/>
  <c r="J31" i="1"/>
  <c r="K31" i="1"/>
  <c r="L31" i="1"/>
  <c r="H33" i="1" l="1"/>
  <c r="F33" i="1"/>
  <c r="J33" i="1"/>
  <c r="G33" i="1"/>
  <c r="E33" i="1"/>
  <c r="C32" i="1" l="1"/>
  <c r="K32" i="1" l="1"/>
  <c r="L32" i="1"/>
  <c r="K33" i="1" l="1"/>
  <c r="L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<sst xmlns="http://schemas.openxmlformats.org/spreadsheetml/2006/main" count="140" uniqueCount="81">
  <si>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</si>
  <si>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</si>
  <si>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</si>
  <si>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</si>
  <si>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</si>
  <si>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</si>
  <si>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</si>
  <si>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</si>
  <si>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</si>
  <si>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</si>
  <si>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</si>
  <si>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</si>
  <si>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</si>
  <si>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</si>
  <si>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</si>
  <si>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</si>
  <si>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</si>
  <si>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</si>
  <si>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</si>
  <si>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</si>
  <si>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</si>
  <si>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</si>
  <si>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</si>
  <si>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</si>
  <si>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</si>
  <si>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</si>
  <si>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</si>
  <si>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</si>
  <si>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</si>
  <si>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</si>
  <si>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可清洗包装容器</t>
    <phoneticPr fontId="1" type="noConversion"/>
  </si>
  <si>
    <t>危废代码</t>
    <phoneticPr fontId="1" type="noConversion"/>
  </si>
  <si>
    <t>900-249-08</t>
  </si>
  <si>
    <t>900-023-29</t>
  </si>
  <si>
    <t>900-041-49</t>
  </si>
  <si>
    <t>900-039-49</t>
  </si>
  <si>
    <t>900-052-31</t>
  </si>
  <si>
    <t>900-999-49</t>
  </si>
  <si>
    <t>772-006-49</t>
    <phoneticPr fontId="1" type="noConversion"/>
  </si>
  <si>
    <t>900-047-49</t>
    <phoneticPr fontId="1" type="noConversion"/>
  </si>
  <si>
    <t>2023年底库存量</t>
    <phoneticPr fontId="1" type="noConversion"/>
  </si>
  <si>
    <t>滤渣</t>
    <phoneticPr fontId="1" type="noConversion"/>
  </si>
  <si>
    <t>废活性炭（生产性）</t>
    <phoneticPr fontId="1" type="noConversion"/>
  </si>
  <si>
    <t>900-041-49</t>
    <phoneticPr fontId="1" type="noConversion"/>
  </si>
  <si>
    <t>2024年危废产生、处置及库存统计表</t>
    <phoneticPr fontId="1" type="noConversion"/>
  </si>
  <si>
    <t>2024危险废物处置去向统计表</t>
    <phoneticPr fontId="1" type="noConversion"/>
  </si>
  <si>
    <t>处置单位</t>
    <phoneticPr fontId="1" type="noConversion"/>
  </si>
  <si>
    <t>处置危废名称</t>
    <phoneticPr fontId="1" type="noConversion"/>
  </si>
  <si>
    <t>危废代码</t>
    <phoneticPr fontId="1" type="noConversion"/>
  </si>
  <si>
    <t>total</t>
    <phoneticPr fontId="1" type="noConversion"/>
  </si>
  <si>
    <t>南京卓越环保科技有限公司</t>
    <phoneticPr fontId="1" type="noConversion"/>
  </si>
  <si>
    <t>772-006-49</t>
    <phoneticPr fontId="1" type="noConversion"/>
  </si>
  <si>
    <t>900-041-49</t>
    <phoneticPr fontId="1" type="noConversion"/>
  </si>
  <si>
    <t>900-047-49</t>
    <phoneticPr fontId="1" type="noConversion"/>
  </si>
  <si>
    <t>900-039-49</t>
    <phoneticPr fontId="1" type="noConversion"/>
  </si>
  <si>
    <t>900-249-08</t>
    <phoneticPr fontId="1" type="noConversion"/>
  </si>
  <si>
    <t>900-999-49</t>
    <phoneticPr fontId="1" type="noConversion"/>
  </si>
  <si>
    <t>废活性炭（生产）</t>
    <phoneticPr fontId="1" type="noConversion"/>
  </si>
  <si>
    <t>中环信（南京）环境服务有限公司</t>
    <phoneticPr fontId="1" type="noConversion"/>
  </si>
  <si>
    <t>污水处理污泥（吨）</t>
    <phoneticPr fontId="1" type="noConversion"/>
  </si>
  <si>
    <t>772-006-49</t>
  </si>
  <si>
    <t>沾染化学品废物（吨）</t>
    <phoneticPr fontId="1" type="noConversion"/>
  </si>
  <si>
    <t>实验室废液（吨）</t>
    <phoneticPr fontId="1" type="noConversion"/>
  </si>
  <si>
    <t>900-047-49</t>
  </si>
  <si>
    <t>废包装容器（吨）</t>
    <phoneticPr fontId="1" type="noConversion"/>
  </si>
  <si>
    <t>废活性炭（吨）</t>
    <phoneticPr fontId="1" type="noConversion"/>
  </si>
  <si>
    <t>废矿物油（吨）</t>
    <phoneticPr fontId="1" type="noConversion"/>
  </si>
  <si>
    <t>储罐废料（吨）</t>
    <phoneticPr fontId="1" type="noConversion"/>
  </si>
  <si>
    <t>滤渣（吨）</t>
    <phoneticPr fontId="1" type="noConversion"/>
  </si>
  <si>
    <t>废活性炭（生产）（吨）</t>
    <phoneticPr fontId="1" type="noConversion"/>
  </si>
  <si>
    <t>南京宁昆再生资源有限公司</t>
    <phoneticPr fontId="1" type="noConversion"/>
  </si>
  <si>
    <t>可清洗回收包装容器（只）</t>
    <phoneticPr fontId="1" type="noConversion"/>
  </si>
  <si>
    <t>江苏境具净环保科技有限公司</t>
    <phoneticPr fontId="1" type="noConversion"/>
  </si>
  <si>
    <t>废灯泡灯管（吨）</t>
    <phoneticPr fontId="1" type="noConversion"/>
  </si>
  <si>
    <t>900-023-49</t>
    <phoneticPr fontId="1" type="noConversion"/>
  </si>
  <si>
    <t>废电池（吨）</t>
    <phoneticPr fontId="1" type="noConversion"/>
  </si>
  <si>
    <t>900-052-31</t>
    <phoneticPr fontId="1" type="noConversion"/>
  </si>
  <si>
    <t>total</t>
    <phoneticPr fontId="1" type="noConversion"/>
  </si>
  <si>
    <t>总处置量</t>
    <phoneticPr fontId="1" type="noConversion"/>
  </si>
  <si>
    <t>吨</t>
    <phoneticPr fontId="1" type="noConversion"/>
  </si>
  <si>
    <t>只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</si>
</sst>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"/>
    <numFmt numFmtId="177" formatCode="0.000000"/>
    <numFmt numFmtId="178" formatCode="0_);[Red]\(0\)"/>
  </numFmts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思源黑体 CN ExtraLight"/>
      <family val="2"/>
      <charset val="128"/>
    </font>
    <font>
      <sz val="18"/>
      <color theme="1"/>
      <name val="思源黑体 CN Light"/>
      <family val="2"/>
      <charset val="134"/>
    </font>
    <font>
      <sz val="11"/>
      <color theme="1"/>
      <name val="思源黑体 CN Light"/>
      <family val="2"/>
      <charset val="134"/>
    </font>
    <font>
      <sz val="11"/>
      <name val="思源黑体 CN Light"/>
      <family val="2"/>
      <charset val="134"/>
    </font>
    <font>
      <sz val="11"/>
      <color rgb="FFFF0000"/>
      <name val="思源黑体 CN Light"/>
      <family val="2"/>
      <charset val="134"/>
    </font>
    <font>
      <b/>
      <sz val="11"/>
      <color rgb="FFFF0000"/>
      <name val="思源黑体 CN Light"/>
      <family val="2"/>
      <charset val="134"/>
    </font>
    <font>
      <b/>
      <sz val="11"/>
      <name val="思源黑体 CN Light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" fontId="1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17" fontId="13" fillId="5" borderId="5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/>
    <xf numFmtId="176" fontId="0" fillId="2" borderId="1" xfId="0" applyNumberForma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zoomScale="90" zoomScaleNormal="90" workbookViewId="0">
      <pane ySplit="5" topLeftCell="A6" activePane="bottomLeft" state="frozen"/>
      <selection pane="bottomLeft" activeCell="E6" sqref="E6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2.9140625" style="1" customWidth="1"/>
    <col min="13" max="13" width="11.4140625" style="1" customWidth="1"/>
    <col min="14" max="14" width="13.75" style="1" customWidth="1"/>
    <col min="15" max="16384" width="8.75" style="1"/>
  </cols>
  <sheetData>
    <row r="1" spans="1:14" ht="38.4" customHeight="1" x14ac:dyDescent="0.3">
      <c r="A1" s="46" t="s">
        <v>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  <c r="N1" s="48"/>
    </row>
    <row r="2" spans="1:14" ht="29.4" customHeight="1" x14ac:dyDescent="0.3">
      <c r="A2" s="50" t="s">
        <v>22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ht="36.65" customHeight="1" x14ac:dyDescent="0.3">
      <c r="A3" s="49" t="s">
        <v>0</v>
      </c>
      <c r="B3" s="49"/>
      <c r="C3" s="2" t="s">
        <v>1</v>
      </c>
      <c r="D3" s="2" t="s">
        <v>25</v>
      </c>
      <c r="E3" s="2" t="s">
        <v>4</v>
      </c>
      <c r="F3" s="2" t="s">
        <v>26</v>
      </c>
      <c r="G3" s="2" t="s">
        <v>30</v>
      </c>
      <c r="H3" s="2" t="s">
        <v>27</v>
      </c>
      <c r="I3" s="2" t="s">
        <v>28</v>
      </c>
      <c r="J3" s="2" t="s">
        <v>29</v>
      </c>
      <c r="K3" s="2" t="s">
        <v>5</v>
      </c>
      <c r="L3" s="2" t="s">
        <v>6</v>
      </c>
      <c r="M3" s="12" t="s">
        <v>41</v>
      </c>
      <c r="N3" s="12" t="s">
        <v>42</v>
      </c>
    </row>
    <row r="4" spans="1:14" ht="16" customHeight="1" x14ac:dyDescent="0.3">
      <c r="A4" s="52" t="s">
        <v>31</v>
      </c>
      <c r="B4" s="53"/>
      <c r="C4" s="2" t="s">
        <v>38</v>
      </c>
      <c r="D4" s="9" t="s">
        <v>34</v>
      </c>
      <c r="E4" s="10" t="s">
        <v>32</v>
      </c>
      <c r="F4" s="10" t="s">
        <v>39</v>
      </c>
      <c r="G4" s="10" t="s">
        <v>34</v>
      </c>
      <c r="H4" s="10" t="s">
        <v>34</v>
      </c>
      <c r="I4" s="10" t="s">
        <v>37</v>
      </c>
      <c r="J4" s="10" t="s">
        <v>35</v>
      </c>
      <c r="K4" s="10" t="s">
        <v>36</v>
      </c>
      <c r="L4" s="10" t="s">
        <v>33</v>
      </c>
      <c r="M4" s="12" t="s">
        <v>43</v>
      </c>
      <c r="N4" s="13" t="s">
        <v>35</v>
      </c>
    </row>
    <row r="5" spans="1:14" ht="18" customHeight="1" x14ac:dyDescent="0.3">
      <c r="A5" s="49" t="s">
        <v>19</v>
      </c>
      <c r="B5" s="49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  <c r="M5" s="12" t="s">
        <v>20</v>
      </c>
      <c r="N5" s="13" t="s">
        <v>20</v>
      </c>
    </row>
    <row r="6" spans="1:14" ht="18" customHeight="1" x14ac:dyDescent="0.3">
      <c r="A6" s="49" t="s">
        <v>40</v>
      </c>
      <c r="B6" s="49"/>
      <c r="C6" s="2">
        <v>0</v>
      </c>
      <c r="D6" s="2">
        <v>0</v>
      </c>
      <c r="E6" s="2">
        <v>0</v>
      </c>
      <c r="F6" s="2">
        <v>0</v>
      </c>
      <c r="G6" s="14">
        <v>6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ht="18" customHeight="1" x14ac:dyDescent="0.3">
      <c r="A7" s="43" t="s">
        <v>7</v>
      </c>
      <c r="B7" s="3" t="s">
        <v>2</v>
      </c>
      <c r="C7" s="3">
        <v>6.9250000000000007</v>
      </c>
      <c r="D7" s="3">
        <v>1.8820000000000001</v>
      </c>
      <c r="E7" s="3">
        <v>0</v>
      </c>
      <c r="F7" s="3">
        <v>0.13700000000000001</v>
      </c>
      <c r="G7" s="15">
        <v>3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 ht="18" customHeight="1" x14ac:dyDescent="0.3">
      <c r="A8" s="43"/>
      <c r="B8" s="3" t="s">
        <v>3</v>
      </c>
      <c r="C8" s="3">
        <v>6.9249999999999998</v>
      </c>
      <c r="D8" s="3">
        <v>0.94399999999999995</v>
      </c>
      <c r="E8" s="3">
        <v>0</v>
      </c>
      <c r="F8" s="3">
        <v>0</v>
      </c>
      <c r="G8" s="15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18" customHeight="1" x14ac:dyDescent="0.3">
      <c r="A9" s="42" t="s">
        <v>8</v>
      </c>
      <c r="B9" s="4" t="s">
        <v>2</v>
      </c>
      <c r="C9" s="4">
        <v>28.262</v>
      </c>
      <c r="D9" s="4">
        <v>0.92900000000000005</v>
      </c>
      <c r="E9" s="4">
        <v>0</v>
      </c>
      <c r="F9" s="4">
        <v>0.14499999999999999</v>
      </c>
      <c r="G9" s="16">
        <v>2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ht="18" customHeight="1" x14ac:dyDescent="0.3">
      <c r="A10" s="42"/>
      <c r="B10" s="4" t="s">
        <v>3</v>
      </c>
      <c r="C10" s="4">
        <v>18.033999999999999</v>
      </c>
      <c r="D10" s="4">
        <v>1.5389999999999999</v>
      </c>
      <c r="E10" s="4">
        <v>0</v>
      </c>
      <c r="F10" s="4">
        <v>0.28199999999999997</v>
      </c>
      <c r="G10" s="16">
        <v>11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8" customHeight="1" x14ac:dyDescent="0.3">
      <c r="A11" s="43" t="s">
        <v>9</v>
      </c>
      <c r="B11" s="3" t="s">
        <v>2</v>
      </c>
      <c r="C11" s="3">
        <v>35.762</v>
      </c>
      <c r="D11" s="3">
        <v>4.5839999999999996</v>
      </c>
      <c r="E11" s="3">
        <v>0</v>
      </c>
      <c r="F11" s="3">
        <v>0</v>
      </c>
      <c r="G11" s="15">
        <v>5</v>
      </c>
      <c r="H11" s="3">
        <v>6.7000000000000004E-2</v>
      </c>
      <c r="I11" s="3">
        <v>0</v>
      </c>
      <c r="J11" s="3">
        <v>0</v>
      </c>
      <c r="K11" s="3">
        <v>0</v>
      </c>
      <c r="L11" s="3">
        <v>0</v>
      </c>
      <c r="M11" s="3">
        <v>7.5999999999999998E-2</v>
      </c>
      <c r="N11" s="3">
        <v>0</v>
      </c>
    </row>
    <row r="12" spans="1:14" ht="18" customHeight="1" x14ac:dyDescent="0.3">
      <c r="A12" s="43"/>
      <c r="B12" s="3" t="s">
        <v>3</v>
      </c>
      <c r="C12" s="3">
        <v>34.74</v>
      </c>
      <c r="D12" s="3">
        <v>4.5339999999999998</v>
      </c>
      <c r="E12" s="3">
        <v>0</v>
      </c>
      <c r="F12" s="3">
        <v>0</v>
      </c>
      <c r="G12" s="15">
        <v>0</v>
      </c>
      <c r="H12" s="3">
        <v>6.7000000000000004E-2</v>
      </c>
      <c r="I12" s="3">
        <v>0</v>
      </c>
      <c r="J12" s="3">
        <v>0</v>
      </c>
      <c r="K12" s="3">
        <v>0</v>
      </c>
      <c r="L12" s="3">
        <v>0</v>
      </c>
      <c r="M12" s="3">
        <v>7.5999999999999998E-2</v>
      </c>
      <c r="N12" s="3">
        <v>0</v>
      </c>
    </row>
    <row r="13" spans="1:14" ht="18" customHeight="1" x14ac:dyDescent="0.3">
      <c r="A13" s="42" t="s">
        <v>10</v>
      </c>
      <c r="B13" s="4" t="s">
        <v>2</v>
      </c>
      <c r="C13" s="4">
        <v>31.451000000000001</v>
      </c>
      <c r="D13" s="4">
        <v>4.2620000000000005</v>
      </c>
      <c r="E13" s="4">
        <v>0.47400000000000003</v>
      </c>
      <c r="F13" s="4">
        <v>0</v>
      </c>
      <c r="G13" s="16">
        <v>3</v>
      </c>
      <c r="H13" s="4">
        <v>0.27400000000000002</v>
      </c>
      <c r="I13" s="4">
        <v>0</v>
      </c>
      <c r="J13" s="4">
        <v>5.6529999999999996</v>
      </c>
      <c r="K13" s="4">
        <v>0</v>
      </c>
      <c r="L13" s="4">
        <v>0</v>
      </c>
      <c r="M13" s="4">
        <v>0</v>
      </c>
      <c r="N13" s="4">
        <v>0</v>
      </c>
    </row>
    <row r="14" spans="1:14" ht="18" customHeight="1" x14ac:dyDescent="0.3">
      <c r="A14" s="42"/>
      <c r="B14" s="4" t="s">
        <v>3</v>
      </c>
      <c r="C14" s="4">
        <v>38.545999999999999</v>
      </c>
      <c r="D14" s="4">
        <v>4.6399999999999997</v>
      </c>
      <c r="E14" s="4">
        <v>0.47400000000000003</v>
      </c>
      <c r="F14" s="4">
        <v>0</v>
      </c>
      <c r="G14" s="16">
        <v>0</v>
      </c>
      <c r="H14" s="4">
        <v>0.27400000000000002</v>
      </c>
      <c r="I14" s="4">
        <v>0</v>
      </c>
      <c r="J14" s="4">
        <v>5.6530000000000005</v>
      </c>
      <c r="K14" s="4">
        <v>0</v>
      </c>
      <c r="L14" s="4">
        <v>0</v>
      </c>
      <c r="M14" s="4">
        <v>0</v>
      </c>
      <c r="N14" s="4">
        <v>0</v>
      </c>
    </row>
    <row r="15" spans="1:14" ht="18" customHeight="1" x14ac:dyDescent="0.3">
      <c r="A15" s="43" t="s">
        <v>11</v>
      </c>
      <c r="B15" s="3" t="s">
        <v>2</v>
      </c>
      <c r="C15" s="3">
        <v>41.141999999999996</v>
      </c>
      <c r="D15" s="3">
        <v>1.095</v>
      </c>
      <c r="E15" s="3">
        <v>0</v>
      </c>
      <c r="F15" s="3">
        <v>0.151</v>
      </c>
      <c r="G15" s="15">
        <v>9</v>
      </c>
      <c r="H15" s="3">
        <v>0.186</v>
      </c>
      <c r="I15" s="3">
        <v>0</v>
      </c>
      <c r="J15" s="3">
        <v>16.204000000000001</v>
      </c>
      <c r="K15" s="3">
        <v>0.42099999999999999</v>
      </c>
      <c r="L15" s="3">
        <v>3.4000000000000002E-2</v>
      </c>
      <c r="M15" s="3">
        <v>0</v>
      </c>
      <c r="N15" s="3">
        <v>0</v>
      </c>
    </row>
    <row r="16" spans="1:14" ht="18" customHeight="1" x14ac:dyDescent="0.3">
      <c r="A16" s="43"/>
      <c r="B16" s="3" t="s">
        <v>3</v>
      </c>
      <c r="C16" s="3">
        <v>33.19</v>
      </c>
      <c r="D16" s="3">
        <v>0.754</v>
      </c>
      <c r="E16" s="3">
        <v>0</v>
      </c>
      <c r="F16" s="3">
        <v>0.151</v>
      </c>
      <c r="G16" s="15">
        <v>10</v>
      </c>
      <c r="H16" s="3">
        <v>4.7E-2</v>
      </c>
      <c r="I16" s="3">
        <v>0</v>
      </c>
      <c r="J16" s="3">
        <v>15.427</v>
      </c>
      <c r="K16" s="3">
        <v>0.42099999999999999</v>
      </c>
      <c r="L16" s="3">
        <v>3.4000000000000002E-2</v>
      </c>
      <c r="M16" s="3">
        <v>0</v>
      </c>
      <c r="N16" s="3">
        <v>0</v>
      </c>
    </row>
    <row r="17" spans="1:14" ht="18" customHeight="1" x14ac:dyDescent="0.3">
      <c r="A17" s="42" t="s">
        <v>12</v>
      </c>
      <c r="B17" s="4" t="s">
        <v>2</v>
      </c>
      <c r="C17" s="4">
        <v>30.602999999999994</v>
      </c>
      <c r="D17" s="4">
        <v>3.782</v>
      </c>
      <c r="E17" s="4">
        <v>0.21299999999999999</v>
      </c>
      <c r="F17" s="4">
        <v>0.109</v>
      </c>
      <c r="G17" s="16">
        <v>5</v>
      </c>
      <c r="H17" s="11">
        <v>6.9000000000000006E-2</v>
      </c>
      <c r="I17" s="4">
        <v>0</v>
      </c>
      <c r="J17" s="4">
        <v>0</v>
      </c>
      <c r="K17" s="4">
        <v>0</v>
      </c>
      <c r="L17" s="4">
        <v>0</v>
      </c>
      <c r="M17" s="4">
        <v>0.20500000000000002</v>
      </c>
      <c r="N17" s="4">
        <v>0</v>
      </c>
    </row>
    <row r="18" spans="1:14" ht="17.5" customHeight="1" x14ac:dyDescent="0.3">
      <c r="A18" s="42"/>
      <c r="B18" s="4" t="s">
        <v>3</v>
      </c>
      <c r="C18" s="4">
        <v>38.369999999999997</v>
      </c>
      <c r="D18" s="4">
        <v>3.2240000000000002</v>
      </c>
      <c r="E18" s="4">
        <v>0.21299999999999999</v>
      </c>
      <c r="F18" s="4">
        <v>0.109</v>
      </c>
      <c r="G18" s="16">
        <v>0</v>
      </c>
      <c r="H18" s="11">
        <v>0.20800000000000002</v>
      </c>
      <c r="I18" s="4">
        <v>0</v>
      </c>
      <c r="J18" s="4">
        <v>0.77700000000000002</v>
      </c>
      <c r="K18" s="4">
        <v>0</v>
      </c>
      <c r="L18" s="4">
        <v>0</v>
      </c>
      <c r="M18" s="4">
        <v>0.20500000000000002</v>
      </c>
      <c r="N18" s="4">
        <v>0</v>
      </c>
    </row>
    <row r="19" spans="1:14" ht="18" customHeight="1" x14ac:dyDescent="0.3">
      <c r="A19" s="43" t="s">
        <v>13</v>
      </c>
      <c r="B19" s="3" t="s">
        <v>2</v>
      </c>
      <c r="C19" s="3">
        <v>39.619</v>
      </c>
      <c r="D19" s="3">
        <v>2.8140000000000001</v>
      </c>
      <c r="E19" s="3">
        <v>0</v>
      </c>
      <c r="F19" s="3">
        <v>0</v>
      </c>
      <c r="G19" s="15">
        <v>5</v>
      </c>
      <c r="H19" s="3">
        <v>0.14699999999999999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</row>
    <row r="20" spans="1:14" ht="18" customHeight="1" x14ac:dyDescent="0.3">
      <c r="A20" s="43"/>
      <c r="B20" s="3" t="s">
        <v>3</v>
      </c>
      <c r="C20" s="3">
        <v>34.950000000000003</v>
      </c>
      <c r="D20" s="3">
        <v>3.28</v>
      </c>
      <c r="E20" s="3">
        <v>0</v>
      </c>
      <c r="F20" s="3">
        <v>0</v>
      </c>
      <c r="G20" s="15">
        <v>17</v>
      </c>
      <c r="H20" s="3">
        <v>0.14700000000000002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</row>
    <row r="21" spans="1:14" ht="18" hidden="1" customHeight="1" x14ac:dyDescent="0.3">
      <c r="A21" s="42" t="s">
        <v>14</v>
      </c>
      <c r="B21" s="4" t="s">
        <v>2</v>
      </c>
      <c r="C21" s="4"/>
      <c r="D21" s="7"/>
      <c r="E21" s="4"/>
      <c r="F21" s="4"/>
      <c r="G21" s="16"/>
      <c r="H21" s="4"/>
      <c r="I21" s="4"/>
      <c r="J21" s="4"/>
      <c r="K21" s="4"/>
      <c r="L21" s="4"/>
      <c r="M21" s="4"/>
      <c r="N21" s="4"/>
    </row>
    <row r="22" spans="1:14" ht="18" hidden="1" customHeight="1" x14ac:dyDescent="0.3">
      <c r="A22" s="42"/>
      <c r="B22" s="4" t="s">
        <v>3</v>
      </c>
      <c r="C22" s="4"/>
      <c r="D22" s="4"/>
      <c r="E22" s="4"/>
      <c r="F22" s="4"/>
      <c r="G22" s="16"/>
      <c r="H22" s="4"/>
      <c r="I22" s="4"/>
      <c r="J22" s="4"/>
      <c r="K22" s="4"/>
      <c r="L22" s="4"/>
      <c r="M22" s="4"/>
      <c r="N22" s="4"/>
    </row>
    <row r="23" spans="1:14" ht="18" hidden="1" customHeight="1" x14ac:dyDescent="0.3">
      <c r="A23" s="43" t="s">
        <v>15</v>
      </c>
      <c r="B23" s="3" t="s">
        <v>2</v>
      </c>
      <c r="C23" s="3"/>
      <c r="D23" s="3"/>
      <c r="E23" s="3"/>
      <c r="F23" s="3"/>
      <c r="G23" s="15"/>
      <c r="H23" s="3"/>
      <c r="I23" s="3"/>
      <c r="J23" s="3"/>
      <c r="K23" s="3"/>
      <c r="L23" s="3"/>
      <c r="M23" s="3"/>
      <c r="N23" s="3"/>
    </row>
    <row r="24" spans="1:14" ht="18" hidden="1" customHeight="1" x14ac:dyDescent="0.3">
      <c r="A24" s="43"/>
      <c r="B24" s="3" t="s">
        <v>3</v>
      </c>
      <c r="C24" s="3"/>
      <c r="D24" s="3"/>
      <c r="E24" s="3"/>
      <c r="F24" s="3"/>
      <c r="G24" s="15"/>
      <c r="H24" s="3"/>
      <c r="I24" s="3"/>
      <c r="J24" s="3"/>
      <c r="K24" s="3"/>
      <c r="L24" s="3"/>
      <c r="M24" s="3"/>
      <c r="N24" s="3"/>
    </row>
    <row r="25" spans="1:14" ht="18" hidden="1" customHeight="1" x14ac:dyDescent="0.3">
      <c r="A25" s="42" t="s">
        <v>16</v>
      </c>
      <c r="B25" s="4" t="s">
        <v>2</v>
      </c>
      <c r="C25" s="4"/>
      <c r="D25" s="4"/>
      <c r="E25" s="4"/>
      <c r="F25" s="4"/>
      <c r="G25" s="16"/>
      <c r="H25" s="4"/>
      <c r="I25" s="4"/>
      <c r="J25" s="4"/>
      <c r="K25" s="4"/>
      <c r="L25" s="4"/>
      <c r="M25" s="4"/>
      <c r="N25" s="4"/>
    </row>
    <row r="26" spans="1:14" ht="18" hidden="1" customHeight="1" x14ac:dyDescent="0.3">
      <c r="A26" s="42"/>
      <c r="B26" s="4" t="s">
        <v>3</v>
      </c>
      <c r="C26" s="4"/>
      <c r="D26" s="4"/>
      <c r="E26" s="4"/>
      <c r="F26" s="4"/>
      <c r="G26" s="16"/>
      <c r="H26" s="4"/>
      <c r="I26" s="4"/>
      <c r="J26" s="4"/>
      <c r="K26" s="4"/>
      <c r="L26" s="4"/>
      <c r="M26" s="4"/>
      <c r="N26" s="4"/>
    </row>
    <row r="27" spans="1:14" ht="18" hidden="1" customHeight="1" x14ac:dyDescent="0.3">
      <c r="A27" s="43" t="s">
        <v>17</v>
      </c>
      <c r="B27" s="3" t="s">
        <v>2</v>
      </c>
      <c r="C27" s="3"/>
      <c r="D27" s="3"/>
      <c r="E27" s="3"/>
      <c r="F27" s="3"/>
      <c r="G27" s="15"/>
      <c r="H27" s="3"/>
      <c r="I27" s="3"/>
      <c r="J27" s="3"/>
      <c r="K27" s="3"/>
      <c r="L27" s="3"/>
      <c r="M27" s="3"/>
      <c r="N27" s="3"/>
    </row>
    <row r="28" spans="1:14" ht="18" hidden="1" customHeight="1" x14ac:dyDescent="0.3">
      <c r="A28" s="43"/>
      <c r="B28" s="3" t="s">
        <v>3</v>
      </c>
      <c r="C28" s="3"/>
      <c r="D28" s="3"/>
      <c r="E28" s="3"/>
      <c r="F28" s="3"/>
      <c r="G28" s="15"/>
      <c r="H28" s="3"/>
      <c r="I28" s="3"/>
      <c r="J28" s="3"/>
      <c r="K28" s="3"/>
      <c r="L28" s="3"/>
      <c r="M28" s="3"/>
      <c r="N28" s="3"/>
    </row>
    <row r="29" spans="1:14" ht="18" hidden="1" customHeight="1" x14ac:dyDescent="0.3">
      <c r="A29" s="45" t="s">
        <v>18</v>
      </c>
      <c r="B29" s="8" t="s">
        <v>2</v>
      </c>
      <c r="C29" s="8"/>
      <c r="D29" s="8"/>
      <c r="E29" s="8"/>
      <c r="F29" s="8"/>
      <c r="G29" s="17"/>
      <c r="H29" s="8"/>
      <c r="I29" s="8"/>
      <c r="J29" s="8"/>
      <c r="K29" s="8"/>
      <c r="L29" s="8"/>
      <c r="M29" s="8"/>
      <c r="N29" s="8"/>
    </row>
    <row r="30" spans="1:14" ht="18" hidden="1" customHeight="1" x14ac:dyDescent="0.3">
      <c r="A30" s="45"/>
      <c r="B30" s="8" t="s">
        <v>3</v>
      </c>
      <c r="C30" s="8"/>
      <c r="D30" s="8"/>
      <c r="E30" s="8"/>
      <c r="F30" s="8"/>
      <c r="G30" s="17"/>
      <c r="H30" s="8"/>
      <c r="I30" s="8"/>
      <c r="J30" s="8"/>
      <c r="K30" s="8"/>
      <c r="L30" s="8"/>
      <c r="M30" s="8"/>
      <c r="N30" s="8"/>
    </row>
    <row r="31" spans="1:14" ht="19.5" customHeight="1" x14ac:dyDescent="0.3">
      <c r="A31" s="44" t="s">
        <v>23</v>
      </c>
      <c r="B31" s="5" t="s">
        <v>2</v>
      </c>
      <c r="C31" s="5">
        <f>C7+C9+C11+C13+C15+C17+C19+C21+C23+C25+C27+C29</f>
        <v>213.76399999999998</v>
      </c>
      <c r="D31" s="5">
        <f t="shared" ref="D31:N31" si="0">D7+D9+D11+D13+D15+D17+D19+D21+D23+D25+D27+D29</f>
        <v>19.347999999999999</v>
      </c>
      <c r="E31" s="5">
        <f t="shared" si="0"/>
        <v>0.68700000000000006</v>
      </c>
      <c r="F31" s="5">
        <f t="shared" si="0"/>
        <v>0.54200000000000004</v>
      </c>
      <c r="G31" s="18">
        <f t="shared" si="0"/>
        <v>32</v>
      </c>
      <c r="H31" s="5">
        <f>H7+H9+H11+H13+H15+H17+H19+H21+H23+H25+H27+H29</f>
        <v>0.7430000000000001</v>
      </c>
      <c r="I31" s="5">
        <f t="shared" si="0"/>
        <v>0</v>
      </c>
      <c r="J31" s="5">
        <f t="shared" si="0"/>
        <v>21.856999999999999</v>
      </c>
      <c r="K31" s="5">
        <f t="shared" si="0"/>
        <v>0.42099999999999999</v>
      </c>
      <c r="L31" s="5">
        <f t="shared" si="0"/>
        <v>3.4000000000000002E-2</v>
      </c>
      <c r="M31" s="5">
        <f t="shared" si="0"/>
        <v>0.28100000000000003</v>
      </c>
      <c r="N31" s="5">
        <f t="shared" si="0"/>
        <v>0</v>
      </c>
    </row>
    <row r="32" spans="1:14" ht="18" customHeight="1" x14ac:dyDescent="0.3">
      <c r="A32" s="44"/>
      <c r="B32" s="5" t="s">
        <v>3</v>
      </c>
      <c r="C32" s="5">
        <f>C8++C10+C12++C14+C16+C18+C20+C22+C24+C26+C28+C30</f>
        <v>204.755</v>
      </c>
      <c r="D32" s="5">
        <f t="shared" ref="D32:J32" si="1">D8++D10+D12++D14+D16+D18+D20+D22+D24+D26+D28+D30</f>
        <v>18.914999999999999</v>
      </c>
      <c r="E32" s="5">
        <f t="shared" si="1"/>
        <v>0.68700000000000006</v>
      </c>
      <c r="F32" s="5">
        <f t="shared" si="1"/>
        <v>0.54199999999999993</v>
      </c>
      <c r="G32" s="18">
        <f t="shared" si="1"/>
        <v>38</v>
      </c>
      <c r="H32" s="5">
        <f t="shared" si="1"/>
        <v>0.7430000000000001</v>
      </c>
      <c r="I32" s="5">
        <f t="shared" si="1"/>
        <v>0</v>
      </c>
      <c r="J32" s="5">
        <f t="shared" si="1"/>
        <v>21.856999999999999</v>
      </c>
      <c r="K32" s="5">
        <f t="shared" ref="K32:L32" si="2">K8++K10+K12++K14+K16+K18+K20+K22+K24+K26+K28+K30</f>
        <v>0.42099999999999999</v>
      </c>
      <c r="L32" s="5">
        <f t="shared" si="2"/>
        <v>3.4000000000000002E-2</v>
      </c>
      <c r="M32" s="5">
        <f t="shared" ref="M32:N32" si="3">M8++M10+M12++M14+M16+M18+M20+M22+M24+M26+M28+M30</f>
        <v>0.28100000000000003</v>
      </c>
      <c r="N32" s="5">
        <f t="shared" si="3"/>
        <v>0</v>
      </c>
    </row>
    <row r="33" spans="1:14" ht="18" customHeight="1" x14ac:dyDescent="0.3">
      <c r="A33" s="44"/>
      <c r="B33" s="5" t="s">
        <v>24</v>
      </c>
      <c r="C33" s="6">
        <f>C31+C6-C32</f>
        <v>9.0089999999999861</v>
      </c>
      <c r="D33" s="6">
        <f t="shared" ref="D33:J33" si="4">D31+D6-D32</f>
        <v>0.43299999999999983</v>
      </c>
      <c r="E33" s="6">
        <f t="shared" si="4"/>
        <v>0</v>
      </c>
      <c r="F33" s="6">
        <f t="shared" si="4"/>
        <v>0</v>
      </c>
      <c r="G33" s="19">
        <f t="shared" si="4"/>
        <v>0</v>
      </c>
      <c r="H33" s="6">
        <f t="shared" si="4"/>
        <v>0</v>
      </c>
      <c r="I33" s="6">
        <f t="shared" si="4"/>
        <v>0</v>
      </c>
      <c r="J33" s="6">
        <f t="shared" si="4"/>
        <v>0</v>
      </c>
      <c r="K33" s="6">
        <f t="shared" ref="K33:L33" si="5">K31+K6-K32</f>
        <v>0</v>
      </c>
      <c r="L33" s="6">
        <f t="shared" si="5"/>
        <v>0</v>
      </c>
      <c r="M33" s="6">
        <f t="shared" ref="M33:N33" si="6">M31+M6-M32</f>
        <v>0</v>
      </c>
      <c r="N33" s="6">
        <f t="shared" si="6"/>
        <v>0</v>
      </c>
    </row>
  </sheetData>
  <mergeCells count="19">
    <mergeCell ref="A1:N1"/>
    <mergeCell ref="A5:B5"/>
    <mergeCell ref="A6:B6"/>
    <mergeCell ref="A3:B3"/>
    <mergeCell ref="A2:L2"/>
    <mergeCell ref="A4:B4"/>
    <mergeCell ref="A31:A33"/>
    <mergeCell ref="A19:A20"/>
    <mergeCell ref="A21:A22"/>
    <mergeCell ref="A23:A24"/>
    <mergeCell ref="A25:A26"/>
    <mergeCell ref="A27:A28"/>
    <mergeCell ref="A29:A30"/>
    <mergeCell ref="A17:A18"/>
    <mergeCell ref="A7:A8"/>
    <mergeCell ref="A9:A10"/>
    <mergeCell ref="A11:A12"/>
    <mergeCell ref="A13:A14"/>
    <mergeCell ref="A15:A16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CE2CC-F182-4FEB-B759-F631D211C679}">
  <dimension ref="A1:Q31"/>
  <sheetViews>
    <sheetView zoomScale="80" zoomScaleNormal="80" workbookViewId="0">
      <selection activeCell="M7" sqref="M7"/>
    </sheetView>
  </sheetViews>
  <sheetFormatPr defaultColWidth="8.6640625" defaultRowHeight="18.5" x14ac:dyDescent="0.3"/>
  <cols>
    <col min="1" max="1" width="19.08203125" style="20" customWidth="1"/>
    <col min="2" max="2" width="25.33203125" style="20" customWidth="1"/>
    <col min="3" max="3" width="15.75" style="20" customWidth="1"/>
    <col min="4" max="6" width="8.6640625" style="20"/>
    <col min="7" max="14" width="8.6640625" style="20" customWidth="1"/>
    <col min="15" max="15" width="9.08203125" style="20" customWidth="1"/>
    <col min="16" max="16" width="11.25" style="20" customWidth="1"/>
    <col min="17" max="16384" width="8.6640625" style="20"/>
  </cols>
  <sheetData>
    <row r="1" spans="1:16" ht="27.5" customHeight="1" x14ac:dyDescent="0.3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2.5" customHeight="1" x14ac:dyDescent="0.3">
      <c r="A2" s="21" t="s">
        <v>46</v>
      </c>
      <c r="B2" s="21" t="s">
        <v>47</v>
      </c>
      <c r="C2" s="21" t="s">
        <v>48</v>
      </c>
      <c r="D2" s="22">
        <v>45292</v>
      </c>
      <c r="E2" s="22">
        <v>45323</v>
      </c>
      <c r="F2" s="22">
        <v>45352</v>
      </c>
      <c r="G2" s="22">
        <v>45383</v>
      </c>
      <c r="H2" s="22">
        <v>45413</v>
      </c>
      <c r="I2" s="22">
        <v>45444</v>
      </c>
      <c r="J2" s="22">
        <v>45474</v>
      </c>
      <c r="K2" s="22">
        <v>45505</v>
      </c>
      <c r="L2" s="22">
        <v>45536</v>
      </c>
      <c r="M2" s="22">
        <v>45566</v>
      </c>
      <c r="N2" s="22">
        <v>45597</v>
      </c>
      <c r="O2" s="22">
        <v>45627</v>
      </c>
      <c r="P2" s="21" t="s">
        <v>49</v>
      </c>
    </row>
    <row r="3" spans="1:16" x14ac:dyDescent="0.3">
      <c r="A3" s="55" t="s">
        <v>50</v>
      </c>
      <c r="B3" s="23" t="s">
        <v>1</v>
      </c>
      <c r="C3" s="23" t="s">
        <v>51</v>
      </c>
      <c r="D3" s="24">
        <v>0</v>
      </c>
      <c r="E3" s="24">
        <v>0</v>
      </c>
      <c r="F3" s="24">
        <v>11.441000000000001</v>
      </c>
      <c r="G3" s="24">
        <v>0</v>
      </c>
      <c r="H3" s="24">
        <v>0</v>
      </c>
      <c r="I3" s="24">
        <v>12.842000000000001</v>
      </c>
      <c r="J3" s="24">
        <v>0</v>
      </c>
      <c r="K3" s="24"/>
      <c r="L3" s="24"/>
      <c r="M3" s="24"/>
      <c r="N3" s="24"/>
      <c r="O3" s="24"/>
      <c r="P3" s="25">
        <f>SUM(D3:O3)</f>
        <v>24.283000000000001</v>
      </c>
    </row>
    <row r="4" spans="1:16" x14ac:dyDescent="0.3">
      <c r="A4" s="55"/>
      <c r="B4" s="23" t="s">
        <v>25</v>
      </c>
      <c r="C4" s="23" t="s">
        <v>52</v>
      </c>
      <c r="D4" s="24">
        <v>0</v>
      </c>
      <c r="E4" s="24">
        <v>0</v>
      </c>
      <c r="F4" s="24">
        <v>0.42399999999999999</v>
      </c>
      <c r="G4" s="24">
        <v>0</v>
      </c>
      <c r="H4" s="24">
        <v>0</v>
      </c>
      <c r="I4" s="24">
        <v>0.82699999999999996</v>
      </c>
      <c r="J4" s="24">
        <v>0</v>
      </c>
      <c r="K4" s="24"/>
      <c r="L4" s="24"/>
      <c r="M4" s="24"/>
      <c r="N4" s="24"/>
      <c r="O4" s="24"/>
      <c r="P4" s="25">
        <f t="shared" ref="P4:P11" si="0">SUM(D4:O4)</f>
        <v>1.2509999999999999</v>
      </c>
    </row>
    <row r="5" spans="1:16" x14ac:dyDescent="0.3">
      <c r="A5" s="55"/>
      <c r="B5" s="23" t="s">
        <v>26</v>
      </c>
      <c r="C5" s="23" t="s">
        <v>53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0.109</v>
      </c>
      <c r="J5" s="24">
        <v>0</v>
      </c>
      <c r="K5" s="24"/>
      <c r="L5" s="24"/>
      <c r="M5" s="24"/>
      <c r="N5" s="24"/>
      <c r="O5" s="24"/>
      <c r="P5" s="25">
        <f t="shared" si="0"/>
        <v>0.109</v>
      </c>
    </row>
    <row r="6" spans="1:16" x14ac:dyDescent="0.3">
      <c r="A6" s="55"/>
      <c r="B6" s="23" t="s">
        <v>27</v>
      </c>
      <c r="C6" s="23" t="s">
        <v>52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6.9000000000000006E-2</v>
      </c>
      <c r="J6" s="24">
        <v>0</v>
      </c>
      <c r="K6" s="24"/>
      <c r="L6" s="24"/>
      <c r="M6" s="24"/>
      <c r="N6" s="24"/>
      <c r="O6" s="24"/>
      <c r="P6" s="25">
        <f t="shared" si="0"/>
        <v>6.9000000000000006E-2</v>
      </c>
    </row>
    <row r="7" spans="1:16" x14ac:dyDescent="0.3">
      <c r="A7" s="55"/>
      <c r="B7" s="23" t="s">
        <v>29</v>
      </c>
      <c r="C7" s="23" t="s">
        <v>54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/>
      <c r="L7" s="24"/>
      <c r="M7" s="24"/>
      <c r="N7" s="24"/>
      <c r="O7" s="24"/>
      <c r="P7" s="25">
        <f t="shared" si="0"/>
        <v>0</v>
      </c>
    </row>
    <row r="8" spans="1:16" x14ac:dyDescent="0.3">
      <c r="A8" s="55"/>
      <c r="B8" s="23" t="s">
        <v>4</v>
      </c>
      <c r="C8" s="23" t="s">
        <v>55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0.21299999999999999</v>
      </c>
      <c r="J8" s="24">
        <v>0</v>
      </c>
      <c r="K8" s="24"/>
      <c r="L8" s="24"/>
      <c r="M8" s="24"/>
      <c r="N8" s="24"/>
      <c r="O8" s="24"/>
      <c r="P8" s="25">
        <f>SUM(D8:O8)</f>
        <v>0.21299999999999999</v>
      </c>
    </row>
    <row r="9" spans="1:16" x14ac:dyDescent="0.3">
      <c r="A9" s="55"/>
      <c r="B9" s="23" t="s">
        <v>28</v>
      </c>
      <c r="C9" s="23" t="s">
        <v>56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/>
      <c r="L9" s="24"/>
      <c r="M9" s="24"/>
      <c r="N9" s="24"/>
      <c r="O9" s="24"/>
      <c r="P9" s="25">
        <f t="shared" si="0"/>
        <v>0</v>
      </c>
    </row>
    <row r="10" spans="1:16" x14ac:dyDescent="0.3">
      <c r="A10" s="55"/>
      <c r="B10" s="23" t="s">
        <v>41</v>
      </c>
      <c r="C10" s="23" t="s">
        <v>52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8.2000000000000003E-2</v>
      </c>
      <c r="J10" s="24">
        <v>0</v>
      </c>
      <c r="K10" s="24"/>
      <c r="L10" s="24"/>
      <c r="M10" s="24"/>
      <c r="N10" s="24"/>
      <c r="O10" s="24"/>
      <c r="P10" s="25">
        <f t="shared" si="0"/>
        <v>8.2000000000000003E-2</v>
      </c>
    </row>
    <row r="11" spans="1:16" x14ac:dyDescent="0.3">
      <c r="A11" s="55"/>
      <c r="B11" s="23" t="s">
        <v>57</v>
      </c>
      <c r="C11" s="23" t="s">
        <v>54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/>
      <c r="L11" s="24"/>
      <c r="M11" s="24"/>
      <c r="N11" s="24"/>
      <c r="O11" s="24"/>
      <c r="P11" s="25">
        <f t="shared" si="0"/>
        <v>0</v>
      </c>
    </row>
    <row r="12" spans="1:16" x14ac:dyDescent="0.3">
      <c r="A12" s="55"/>
      <c r="B12" s="56" t="s">
        <v>49</v>
      </c>
      <c r="C12" s="53"/>
      <c r="D12" s="26">
        <f>SUM(D3:D9)</f>
        <v>0</v>
      </c>
      <c r="E12" s="26">
        <f t="shared" ref="E12:O12" si="1">SUM(E3:E9)</f>
        <v>0</v>
      </c>
      <c r="F12" s="26">
        <f t="shared" si="1"/>
        <v>11.865</v>
      </c>
      <c r="G12" s="26">
        <f t="shared" si="1"/>
        <v>0</v>
      </c>
      <c r="H12" s="26">
        <f t="shared" si="1"/>
        <v>0</v>
      </c>
      <c r="I12" s="26">
        <f t="shared" si="1"/>
        <v>14.06</v>
      </c>
      <c r="J12" s="26">
        <f t="shared" si="1"/>
        <v>0</v>
      </c>
      <c r="K12" s="26">
        <f t="shared" si="1"/>
        <v>0</v>
      </c>
      <c r="L12" s="26">
        <f t="shared" si="1"/>
        <v>0</v>
      </c>
      <c r="M12" s="26">
        <f t="shared" si="1"/>
        <v>0</v>
      </c>
      <c r="N12" s="26">
        <f t="shared" si="1"/>
        <v>0</v>
      </c>
      <c r="O12" s="26">
        <f t="shared" si="1"/>
        <v>0</v>
      </c>
      <c r="P12" s="27">
        <f>SUM(P3:P11)</f>
        <v>26.007000000000005</v>
      </c>
    </row>
    <row r="13" spans="1:16" hidden="1" x14ac:dyDescent="0.3">
      <c r="A13" s="28"/>
      <c r="B13" s="29"/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9"/>
    </row>
    <row r="14" spans="1:16" hidden="1" x14ac:dyDescent="0.3">
      <c r="A14" s="31"/>
      <c r="B14" s="32"/>
      <c r="C14" s="32"/>
      <c r="D14" s="22">
        <v>45292</v>
      </c>
      <c r="E14" s="22">
        <v>45323</v>
      </c>
      <c r="F14" s="22">
        <v>45352</v>
      </c>
      <c r="G14" s="22">
        <v>45383</v>
      </c>
      <c r="H14" s="22">
        <v>45413</v>
      </c>
      <c r="I14" s="22">
        <v>45444</v>
      </c>
      <c r="J14" s="22">
        <v>45474</v>
      </c>
      <c r="K14" s="22">
        <v>45505</v>
      </c>
      <c r="L14" s="22">
        <v>45536</v>
      </c>
      <c r="M14" s="22">
        <v>45566</v>
      </c>
      <c r="N14" s="22">
        <v>45597</v>
      </c>
      <c r="O14" s="22">
        <v>45627</v>
      </c>
      <c r="P14" s="33" t="s">
        <v>49</v>
      </c>
    </row>
    <row r="15" spans="1:16" x14ac:dyDescent="0.3">
      <c r="A15" s="57" t="s">
        <v>58</v>
      </c>
      <c r="B15" s="34" t="s">
        <v>59</v>
      </c>
      <c r="C15" s="34" t="s">
        <v>60</v>
      </c>
      <c r="D15" s="35">
        <v>6.9249999999999998</v>
      </c>
      <c r="E15" s="36">
        <v>18.033999999999999</v>
      </c>
      <c r="F15" s="35">
        <v>23.298999999999999</v>
      </c>
      <c r="G15" s="36">
        <v>38.545999999999999</v>
      </c>
      <c r="H15" s="35">
        <v>33.19</v>
      </c>
      <c r="I15" s="36">
        <v>25.527999999999999</v>
      </c>
      <c r="J15" s="35">
        <v>34.950000000000003</v>
      </c>
      <c r="K15" s="36"/>
      <c r="L15" s="35"/>
      <c r="M15" s="36"/>
      <c r="N15" s="35"/>
      <c r="O15" s="36"/>
      <c r="P15" s="37">
        <f>SUM(D15:O15)</f>
        <v>180.47199999999998</v>
      </c>
    </row>
    <row r="16" spans="1:16" x14ac:dyDescent="0.3">
      <c r="A16" s="57"/>
      <c r="B16" s="34" t="s">
        <v>61</v>
      </c>
      <c r="C16" s="34" t="s">
        <v>34</v>
      </c>
      <c r="D16" s="35">
        <v>0.94399999999999995</v>
      </c>
      <c r="E16" s="35">
        <v>1.5389999999999999</v>
      </c>
      <c r="F16" s="35">
        <v>4.1099999999999994</v>
      </c>
      <c r="G16" s="35">
        <v>4.6399999999999997</v>
      </c>
      <c r="H16" s="35">
        <v>0.754</v>
      </c>
      <c r="I16" s="35">
        <v>2.3970000000000002</v>
      </c>
      <c r="J16" s="35">
        <v>3.28</v>
      </c>
      <c r="K16" s="35"/>
      <c r="L16" s="35"/>
      <c r="M16" s="35"/>
      <c r="N16" s="35"/>
      <c r="O16" s="35"/>
      <c r="P16" s="37">
        <f t="shared" ref="P16:P28" si="2">SUM(D16:O16)</f>
        <v>17.663999999999998</v>
      </c>
    </row>
    <row r="17" spans="1:17" x14ac:dyDescent="0.3">
      <c r="A17" s="57"/>
      <c r="B17" s="34" t="s">
        <v>62</v>
      </c>
      <c r="C17" s="34" t="s">
        <v>63</v>
      </c>
      <c r="D17" s="35">
        <v>0</v>
      </c>
      <c r="E17" s="35">
        <v>0.28199999999999997</v>
      </c>
      <c r="F17" s="35">
        <v>0</v>
      </c>
      <c r="G17" s="35">
        <v>0</v>
      </c>
      <c r="H17" s="35">
        <v>0.151</v>
      </c>
      <c r="I17" s="35">
        <v>0</v>
      </c>
      <c r="J17" s="35">
        <v>0</v>
      </c>
      <c r="K17" s="35"/>
      <c r="L17" s="35"/>
      <c r="M17" s="35"/>
      <c r="N17" s="35"/>
      <c r="O17" s="35"/>
      <c r="P17" s="37">
        <f t="shared" si="2"/>
        <v>0.43299999999999994</v>
      </c>
    </row>
    <row r="18" spans="1:17" x14ac:dyDescent="0.3">
      <c r="A18" s="57"/>
      <c r="B18" s="34" t="s">
        <v>64</v>
      </c>
      <c r="C18" s="34" t="s">
        <v>34</v>
      </c>
      <c r="D18" s="35">
        <v>0</v>
      </c>
      <c r="E18" s="35">
        <v>0</v>
      </c>
      <c r="F18" s="35">
        <v>6.7000000000000004E-2</v>
      </c>
      <c r="G18" s="35">
        <v>0.27400000000000002</v>
      </c>
      <c r="H18" s="35">
        <v>4.7E-2</v>
      </c>
      <c r="I18" s="35">
        <v>0.13900000000000001</v>
      </c>
      <c r="J18" s="35">
        <v>0.14700000000000002</v>
      </c>
      <c r="K18" s="35"/>
      <c r="L18" s="35"/>
      <c r="M18" s="35"/>
      <c r="N18" s="35"/>
      <c r="O18" s="35"/>
      <c r="P18" s="37">
        <f t="shared" si="2"/>
        <v>0.67400000000000004</v>
      </c>
    </row>
    <row r="19" spans="1:17" x14ac:dyDescent="0.3">
      <c r="A19" s="57"/>
      <c r="B19" s="34" t="s">
        <v>65</v>
      </c>
      <c r="C19" s="34" t="s">
        <v>35</v>
      </c>
      <c r="D19" s="35">
        <v>0</v>
      </c>
      <c r="E19" s="35">
        <v>0</v>
      </c>
      <c r="F19" s="35">
        <v>0</v>
      </c>
      <c r="G19" s="35">
        <v>5.6530000000000005</v>
      </c>
      <c r="H19" s="35">
        <v>15.427</v>
      </c>
      <c r="I19" s="35">
        <v>0.77700000000000002</v>
      </c>
      <c r="J19" s="35">
        <v>0</v>
      </c>
      <c r="K19" s="35"/>
      <c r="L19" s="35"/>
      <c r="M19" s="35"/>
      <c r="N19" s="35"/>
      <c r="O19" s="35"/>
      <c r="P19" s="37">
        <f t="shared" si="2"/>
        <v>21.856999999999999</v>
      </c>
    </row>
    <row r="20" spans="1:17" x14ac:dyDescent="0.3">
      <c r="A20" s="57"/>
      <c r="B20" s="34" t="s">
        <v>66</v>
      </c>
      <c r="C20" s="34" t="s">
        <v>32</v>
      </c>
      <c r="D20" s="35">
        <v>0</v>
      </c>
      <c r="E20" s="35">
        <v>0</v>
      </c>
      <c r="F20" s="35">
        <v>0</v>
      </c>
      <c r="G20" s="35">
        <v>0.47400000000000003</v>
      </c>
      <c r="H20" s="35">
        <v>0</v>
      </c>
      <c r="I20" s="35">
        <v>0</v>
      </c>
      <c r="J20" s="35">
        <v>0</v>
      </c>
      <c r="K20" s="35"/>
      <c r="L20" s="35"/>
      <c r="M20" s="35"/>
      <c r="N20" s="35"/>
      <c r="O20" s="35"/>
      <c r="P20" s="37">
        <f t="shared" si="2"/>
        <v>0.47400000000000003</v>
      </c>
    </row>
    <row r="21" spans="1:17" x14ac:dyDescent="0.3">
      <c r="A21" s="57"/>
      <c r="B21" s="34" t="s">
        <v>67</v>
      </c>
      <c r="C21" s="34" t="s">
        <v>37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/>
      <c r="L21" s="35"/>
      <c r="M21" s="35"/>
      <c r="N21" s="35"/>
      <c r="O21" s="35"/>
      <c r="P21" s="37">
        <f t="shared" si="2"/>
        <v>0</v>
      </c>
    </row>
    <row r="22" spans="1:17" x14ac:dyDescent="0.3">
      <c r="A22" s="57"/>
      <c r="B22" s="34" t="s">
        <v>68</v>
      </c>
      <c r="C22" s="34" t="s">
        <v>34</v>
      </c>
      <c r="D22" s="35">
        <v>0</v>
      </c>
      <c r="E22" s="35">
        <v>0</v>
      </c>
      <c r="F22" s="35">
        <v>7.5999999999999998E-2</v>
      </c>
      <c r="G22" s="35">
        <v>0</v>
      </c>
      <c r="H22" s="35">
        <v>0</v>
      </c>
      <c r="I22" s="35">
        <v>0.123</v>
      </c>
      <c r="J22" s="35">
        <v>0</v>
      </c>
      <c r="K22" s="35"/>
      <c r="L22" s="35"/>
      <c r="M22" s="35"/>
      <c r="N22" s="35"/>
      <c r="O22" s="35"/>
      <c r="P22" s="37">
        <f t="shared" si="2"/>
        <v>0.19900000000000001</v>
      </c>
    </row>
    <row r="23" spans="1:17" x14ac:dyDescent="0.3">
      <c r="A23" s="57"/>
      <c r="B23" s="34" t="s">
        <v>69</v>
      </c>
      <c r="C23" s="34" t="s">
        <v>35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/>
      <c r="L23" s="35"/>
      <c r="M23" s="35"/>
      <c r="N23" s="35"/>
      <c r="O23" s="35"/>
      <c r="P23" s="37">
        <f t="shared" si="2"/>
        <v>0</v>
      </c>
    </row>
    <row r="24" spans="1:17" x14ac:dyDescent="0.3">
      <c r="A24" s="57"/>
      <c r="B24" s="58" t="s">
        <v>49</v>
      </c>
      <c r="C24" s="53"/>
      <c r="D24" s="38">
        <f>SUM(D15:D23)</f>
        <v>7.8689999999999998</v>
      </c>
      <c r="E24" s="38">
        <f t="shared" ref="E24:O24" si="3">SUM(E15:E23)</f>
        <v>19.855</v>
      </c>
      <c r="F24" s="38">
        <f t="shared" si="3"/>
        <v>27.552</v>
      </c>
      <c r="G24" s="38">
        <f t="shared" si="3"/>
        <v>49.586999999999996</v>
      </c>
      <c r="H24" s="38">
        <f t="shared" si="3"/>
        <v>49.568999999999996</v>
      </c>
      <c r="I24" s="38">
        <f t="shared" si="3"/>
        <v>28.963999999999999</v>
      </c>
      <c r="J24" s="38">
        <f t="shared" si="3"/>
        <v>38.377000000000002</v>
      </c>
      <c r="K24" s="38">
        <f t="shared" si="3"/>
        <v>0</v>
      </c>
      <c r="L24" s="38">
        <f t="shared" si="3"/>
        <v>0</v>
      </c>
      <c r="M24" s="38">
        <f t="shared" si="3"/>
        <v>0</v>
      </c>
      <c r="N24" s="38">
        <f t="shared" si="3"/>
        <v>0</v>
      </c>
      <c r="O24" s="38">
        <f t="shared" si="3"/>
        <v>0</v>
      </c>
      <c r="P24" s="37">
        <f>SUM(D24:O24)</f>
        <v>221.773</v>
      </c>
    </row>
    <row r="25" spans="1:17" ht="47" customHeight="1" x14ac:dyDescent="0.3">
      <c r="A25" s="39" t="s">
        <v>70</v>
      </c>
      <c r="B25" s="21" t="s">
        <v>71</v>
      </c>
      <c r="C25" s="21" t="s">
        <v>52</v>
      </c>
      <c r="D25" s="21">
        <v>0</v>
      </c>
      <c r="E25" s="21">
        <v>11</v>
      </c>
      <c r="F25" s="21">
        <v>0</v>
      </c>
      <c r="G25" s="21">
        <v>0</v>
      </c>
      <c r="H25" s="21">
        <v>10</v>
      </c>
      <c r="I25" s="21">
        <v>0</v>
      </c>
      <c r="J25" s="21">
        <v>17</v>
      </c>
      <c r="K25" s="21"/>
      <c r="L25" s="21"/>
      <c r="M25" s="40"/>
      <c r="N25" s="40"/>
      <c r="O25" s="21"/>
      <c r="P25" s="41">
        <f t="shared" si="2"/>
        <v>38</v>
      </c>
    </row>
    <row r="26" spans="1:17" x14ac:dyDescent="0.3">
      <c r="A26" s="59" t="s">
        <v>72</v>
      </c>
      <c r="B26" s="23" t="s">
        <v>73</v>
      </c>
      <c r="C26" s="23" t="s">
        <v>74</v>
      </c>
      <c r="D26" s="23">
        <v>0</v>
      </c>
      <c r="E26" s="23">
        <v>0</v>
      </c>
      <c r="F26" s="23">
        <v>0</v>
      </c>
      <c r="G26" s="23">
        <v>0</v>
      </c>
      <c r="H26" s="23">
        <v>3.4000000000000002E-2</v>
      </c>
      <c r="I26" s="23">
        <v>0</v>
      </c>
      <c r="J26" s="23">
        <v>0</v>
      </c>
      <c r="K26" s="23"/>
      <c r="L26" s="23"/>
      <c r="M26" s="23"/>
      <c r="N26" s="23"/>
      <c r="O26" s="23"/>
      <c r="P26" s="37">
        <f t="shared" si="2"/>
        <v>3.4000000000000002E-2</v>
      </c>
    </row>
    <row r="27" spans="1:17" x14ac:dyDescent="0.3">
      <c r="A27" s="60"/>
      <c r="B27" s="23" t="s">
        <v>75</v>
      </c>
      <c r="C27" s="23" t="s">
        <v>76</v>
      </c>
      <c r="D27" s="23">
        <v>0</v>
      </c>
      <c r="E27" s="23">
        <v>0</v>
      </c>
      <c r="F27" s="23">
        <v>0</v>
      </c>
      <c r="G27" s="23">
        <v>0</v>
      </c>
      <c r="H27" s="23">
        <v>0.42099999999999999</v>
      </c>
      <c r="I27" s="23">
        <v>0</v>
      </c>
      <c r="J27" s="23">
        <v>0</v>
      </c>
      <c r="K27" s="23"/>
      <c r="L27" s="23"/>
      <c r="M27" s="23"/>
      <c r="N27" s="23"/>
      <c r="O27" s="23"/>
      <c r="P27" s="37">
        <f t="shared" si="2"/>
        <v>0.42099999999999999</v>
      </c>
    </row>
    <row r="28" spans="1:17" x14ac:dyDescent="0.3">
      <c r="A28" s="61"/>
      <c r="B28" s="62" t="s">
        <v>77</v>
      </c>
      <c r="C28" s="53"/>
      <c r="D28" s="23">
        <f>SUM(D26:D27)</f>
        <v>0</v>
      </c>
      <c r="E28" s="23">
        <f t="shared" ref="E28:O28" si="4">SUM(E26:E27)</f>
        <v>0</v>
      </c>
      <c r="F28" s="23">
        <f t="shared" si="4"/>
        <v>0</v>
      </c>
      <c r="G28" s="23">
        <f t="shared" si="4"/>
        <v>0</v>
      </c>
      <c r="H28" s="23">
        <f t="shared" si="4"/>
        <v>0.45499999999999996</v>
      </c>
      <c r="I28" s="23">
        <f t="shared" si="4"/>
        <v>0</v>
      </c>
      <c r="J28" s="23">
        <f t="shared" si="4"/>
        <v>0</v>
      </c>
      <c r="K28" s="23">
        <f t="shared" si="4"/>
        <v>0</v>
      </c>
      <c r="L28" s="23">
        <f t="shared" si="4"/>
        <v>0</v>
      </c>
      <c r="M28" s="23">
        <f t="shared" si="4"/>
        <v>0</v>
      </c>
      <c r="N28" s="23">
        <f t="shared" si="4"/>
        <v>0</v>
      </c>
      <c r="O28" s="23">
        <f t="shared" si="4"/>
        <v>0</v>
      </c>
      <c r="P28" s="37">
        <f t="shared" si="2"/>
        <v>0.45499999999999996</v>
      </c>
    </row>
    <row r="30" spans="1:17" x14ac:dyDescent="0.3">
      <c r="O30" s="20" t="s">
        <v>78</v>
      </c>
      <c r="P30" s="20">
        <f>P28+P24+P12</f>
        <v>248.23500000000001</v>
      </c>
      <c r="Q30" s="20" t="s">
        <v>79</v>
      </c>
    </row>
    <row r="31" spans="1:17" x14ac:dyDescent="0.3">
      <c r="P31" s="20">
        <f>P25</f>
        <v>38</v>
      </c>
      <c r="Q31" s="20" t="s">
        <v>80</v>
      </c>
    </row>
  </sheetData>
  <mergeCells count="7">
    <mergeCell ref="A26:A28"/>
    <mergeCell ref="B28:C28"/>
    <mergeCell ref="A1:P1"/>
    <mergeCell ref="A3:A12"/>
    <mergeCell ref="B12:C12"/>
    <mergeCell ref="A15:A24"/>
    <mergeCell ref="B24:C2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2024年度危废情况汇总表</vt:lpstr>
      <vt:lpstr>2024危废外委处置月度统计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2024-08-01T01:50:28Z</dcterms:modified>
</cp:coreProperties>
</file>