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2EFAACB2-16FE-4762-9BD7-D86F459DA1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度危废情况汇总表" sheetId="1" r:id="rId1"/>
    <sheet name="2024危废外委处置月度统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2" l="1"/>
  <c r="N28" i="2"/>
  <c r="M28" i="2"/>
  <c r="L28" i="2"/>
  <c r="K28" i="2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N12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P30" i="2" s="1"/>
  <c r="H31" i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<sst xmlns="http://schemas.openxmlformats.org/spreadsheetml/2006/main" count="140" uniqueCount="81">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</sst>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6" activePane="bottomLeft" state="frozen"/>
      <selection pane="bottomLeft" activeCell="E6" sqref="E6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</row>
    <row r="2" spans="1:14" ht="29.4" customHeight="1" x14ac:dyDescent="0.3">
      <c r="A2" s="50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36.65" customHeight="1" x14ac:dyDescent="0.3">
      <c r="A3" s="49" t="s">
        <v>0</v>
      </c>
      <c r="B3" s="4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52" t="s">
        <v>31</v>
      </c>
      <c r="B4" s="53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49" t="s">
        <v>19</v>
      </c>
      <c r="B5" s="4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49" t="s">
        <v>40</v>
      </c>
      <c r="B6" s="49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43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43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42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42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43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43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42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42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43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43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42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42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43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43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hidden="1" customHeight="1" x14ac:dyDescent="0.3">
      <c r="A21" s="4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4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43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43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4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4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43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43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45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45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44" t="s">
        <v>23</v>
      </c>
      <c r="B31" s="5" t="s">
        <v>2</v>
      </c>
      <c r="C31" s="5">
        <f>C7+C9+C11+C13+C15+C17+C19+C21+C23+C25+C27+C29</f>
        <v>213.76399999999998</v>
      </c>
      <c r="D31" s="5">
        <f t="shared" ref="D31:N31" si="0">D7+D9+D11+D13+D15+D17+D19+D21+D23+D25+D27+D29</f>
        <v>19.347999999999999</v>
      </c>
      <c r="E31" s="5">
        <f t="shared" si="0"/>
        <v>0.68700000000000006</v>
      </c>
      <c r="F31" s="5">
        <f t="shared" si="0"/>
        <v>0.54200000000000004</v>
      </c>
      <c r="G31" s="18">
        <f t="shared" si="0"/>
        <v>32</v>
      </c>
      <c r="H31" s="5">
        <f>H7+H9+H11+H13+H15+H17+H19+H21+H23+H25+H27+H29</f>
        <v>0.7430000000000001</v>
      </c>
      <c r="I31" s="5">
        <f t="shared" si="0"/>
        <v>0</v>
      </c>
      <c r="J31" s="5">
        <f t="shared" si="0"/>
        <v>21.856999999999999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0.28100000000000003</v>
      </c>
      <c r="N31" s="5">
        <f t="shared" si="0"/>
        <v>0</v>
      </c>
    </row>
    <row r="32" spans="1:14" ht="18" customHeight="1" x14ac:dyDescent="0.3">
      <c r="A32" s="44"/>
      <c r="B32" s="5" t="s">
        <v>3</v>
      </c>
      <c r="C32" s="5">
        <f>C8++C10+C12++C14+C16+C18+C20+C22+C24+C26+C28+C30</f>
        <v>204.755</v>
      </c>
      <c r="D32" s="5">
        <f t="shared" ref="D32:J32" si="1">D8++D10+D12++D14+D16+D18+D20+D22+D24+D26+D28+D30</f>
        <v>18.914999999999999</v>
      </c>
      <c r="E32" s="5">
        <f t="shared" si="1"/>
        <v>0.68700000000000006</v>
      </c>
      <c r="F32" s="5">
        <f t="shared" si="1"/>
        <v>0.54199999999999993</v>
      </c>
      <c r="G32" s="18">
        <f t="shared" si="1"/>
        <v>38</v>
      </c>
      <c r="H32" s="5">
        <f t="shared" si="1"/>
        <v>0.7430000000000001</v>
      </c>
      <c r="I32" s="5">
        <f t="shared" si="1"/>
        <v>0</v>
      </c>
      <c r="J32" s="5">
        <f t="shared" si="1"/>
        <v>21.856999999999999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0.28100000000000003</v>
      </c>
      <c r="N32" s="5">
        <f t="shared" si="3"/>
        <v>0</v>
      </c>
    </row>
    <row r="33" spans="1:14" ht="18" customHeight="1" x14ac:dyDescent="0.3">
      <c r="A33" s="44"/>
      <c r="B33" s="5" t="s">
        <v>24</v>
      </c>
      <c r="C33" s="6">
        <f>C31+C6-C32</f>
        <v>9.0089999999999861</v>
      </c>
      <c r="D33" s="6">
        <f t="shared" ref="D33:J33" si="4">D31+D6-D32</f>
        <v>0.43299999999999983</v>
      </c>
      <c r="E33" s="6">
        <f t="shared" si="4"/>
        <v>0</v>
      </c>
      <c r="F33" s="6">
        <f t="shared" si="4"/>
        <v>0</v>
      </c>
      <c r="G33" s="19">
        <f t="shared" si="4"/>
        <v>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80" zoomScaleNormal="80" workbookViewId="0">
      <selection activeCell="M7" sqref="M7"/>
    </sheetView>
  </sheetViews>
  <sheetFormatPr defaultColWidth="8.6640625" defaultRowHeight="18.5" x14ac:dyDescent="0.3"/>
  <cols>
    <col min="1" max="1" width="19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55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/>
      <c r="L3" s="24"/>
      <c r="M3" s="24"/>
      <c r="N3" s="24"/>
      <c r="O3" s="24"/>
      <c r="P3" s="25">
        <f>SUM(D3:O3)</f>
        <v>24.283000000000001</v>
      </c>
    </row>
    <row r="4" spans="1:16" x14ac:dyDescent="0.3">
      <c r="A4" s="55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/>
      <c r="L4" s="24"/>
      <c r="M4" s="24"/>
      <c r="N4" s="24"/>
      <c r="O4" s="24"/>
      <c r="P4" s="25">
        <f t="shared" ref="P4:P11" si="0">SUM(D4:O4)</f>
        <v>1.2509999999999999</v>
      </c>
    </row>
    <row r="5" spans="1:16" x14ac:dyDescent="0.3">
      <c r="A5" s="55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/>
      <c r="L5" s="24"/>
      <c r="M5" s="24"/>
      <c r="N5" s="24"/>
      <c r="O5" s="24"/>
      <c r="P5" s="25">
        <f t="shared" si="0"/>
        <v>0.109</v>
      </c>
    </row>
    <row r="6" spans="1:16" x14ac:dyDescent="0.3">
      <c r="A6" s="55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/>
      <c r="L6" s="24"/>
      <c r="M6" s="24"/>
      <c r="N6" s="24"/>
      <c r="O6" s="24"/>
      <c r="P6" s="25">
        <f t="shared" si="0"/>
        <v>6.9000000000000006E-2</v>
      </c>
    </row>
    <row r="7" spans="1:16" x14ac:dyDescent="0.3">
      <c r="A7" s="55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55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/>
      <c r="L8" s="24"/>
      <c r="M8" s="24"/>
      <c r="N8" s="24"/>
      <c r="O8" s="24"/>
      <c r="P8" s="25">
        <f>SUM(D8:O8)</f>
        <v>0.21299999999999999</v>
      </c>
    </row>
    <row r="9" spans="1:16" x14ac:dyDescent="0.3">
      <c r="A9" s="55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55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/>
      <c r="L10" s="24"/>
      <c r="M10" s="24"/>
      <c r="N10" s="24"/>
      <c r="O10" s="24"/>
      <c r="P10" s="25">
        <f t="shared" si="0"/>
        <v>8.2000000000000003E-2</v>
      </c>
    </row>
    <row r="11" spans="1:16" x14ac:dyDescent="0.3">
      <c r="A11" s="55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/>
      <c r="L11" s="24"/>
      <c r="M11" s="24"/>
      <c r="N11" s="24"/>
      <c r="O11" s="24"/>
      <c r="P11" s="25">
        <f t="shared" si="0"/>
        <v>0</v>
      </c>
    </row>
    <row r="12" spans="1:16" x14ac:dyDescent="0.3">
      <c r="A12" s="55"/>
      <c r="B12" s="56" t="s">
        <v>49</v>
      </c>
      <c r="C12" s="53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7">
        <f>SUM(P3:P11)</f>
        <v>26.007000000000005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57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/>
      <c r="L15" s="35"/>
      <c r="M15" s="36"/>
      <c r="N15" s="35"/>
      <c r="O15" s="36"/>
      <c r="P15" s="37">
        <f>SUM(D15:O15)</f>
        <v>180.47199999999998</v>
      </c>
    </row>
    <row r="16" spans="1:16" x14ac:dyDescent="0.3">
      <c r="A16" s="57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/>
      <c r="L16" s="35"/>
      <c r="M16" s="35"/>
      <c r="N16" s="35"/>
      <c r="O16" s="35"/>
      <c r="P16" s="37">
        <f t="shared" ref="P16:P28" si="2">SUM(D16:O16)</f>
        <v>17.663999999999998</v>
      </c>
    </row>
    <row r="17" spans="1:17" x14ac:dyDescent="0.3">
      <c r="A17" s="57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/>
      <c r="L17" s="35"/>
      <c r="M17" s="35"/>
      <c r="N17" s="35"/>
      <c r="O17" s="35"/>
      <c r="P17" s="37">
        <f t="shared" si="2"/>
        <v>0.43299999999999994</v>
      </c>
    </row>
    <row r="18" spans="1:17" x14ac:dyDescent="0.3">
      <c r="A18" s="57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/>
      <c r="L18" s="35"/>
      <c r="M18" s="35"/>
      <c r="N18" s="35"/>
      <c r="O18" s="35"/>
      <c r="P18" s="37">
        <f t="shared" si="2"/>
        <v>0.67400000000000004</v>
      </c>
    </row>
    <row r="19" spans="1:17" x14ac:dyDescent="0.3">
      <c r="A19" s="57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/>
      <c r="L19" s="35"/>
      <c r="M19" s="35"/>
      <c r="N19" s="35"/>
      <c r="O19" s="35"/>
      <c r="P19" s="37">
        <f t="shared" si="2"/>
        <v>21.856999999999999</v>
      </c>
    </row>
    <row r="20" spans="1:17" x14ac:dyDescent="0.3">
      <c r="A20" s="57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/>
      <c r="L20" s="35"/>
      <c r="M20" s="35"/>
      <c r="N20" s="35"/>
      <c r="O20" s="35"/>
      <c r="P20" s="37">
        <f t="shared" si="2"/>
        <v>0.47400000000000003</v>
      </c>
    </row>
    <row r="21" spans="1:17" x14ac:dyDescent="0.3">
      <c r="A21" s="57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/>
      <c r="L21" s="35"/>
      <c r="M21" s="35"/>
      <c r="N21" s="35"/>
      <c r="O21" s="35"/>
      <c r="P21" s="37">
        <f t="shared" si="2"/>
        <v>0</v>
      </c>
    </row>
    <row r="22" spans="1:17" x14ac:dyDescent="0.3">
      <c r="A22" s="57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/>
      <c r="L22" s="35"/>
      <c r="M22" s="35"/>
      <c r="N22" s="35"/>
      <c r="O22" s="35"/>
      <c r="P22" s="37">
        <f t="shared" si="2"/>
        <v>0.19900000000000001</v>
      </c>
    </row>
    <row r="23" spans="1:17" x14ac:dyDescent="0.3">
      <c r="A23" s="57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57"/>
      <c r="B24" s="58" t="s">
        <v>49</v>
      </c>
      <c r="C24" s="53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221.773</v>
      </c>
    </row>
    <row r="25" spans="1:17" ht="4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/>
      <c r="L25" s="21"/>
      <c r="M25" s="40"/>
      <c r="N25" s="40"/>
      <c r="O25" s="21"/>
      <c r="P25" s="41">
        <f t="shared" si="2"/>
        <v>38</v>
      </c>
    </row>
    <row r="26" spans="1:17" x14ac:dyDescent="0.3">
      <c r="A26" s="59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/>
      <c r="L26" s="23"/>
      <c r="M26" s="23"/>
      <c r="N26" s="23"/>
      <c r="O26" s="23"/>
      <c r="P26" s="37">
        <f t="shared" si="2"/>
        <v>3.4000000000000002E-2</v>
      </c>
    </row>
    <row r="27" spans="1:17" x14ac:dyDescent="0.3">
      <c r="A27" s="60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/>
      <c r="L27" s="23"/>
      <c r="M27" s="23"/>
      <c r="N27" s="23"/>
      <c r="O27" s="23"/>
      <c r="P27" s="37">
        <f t="shared" si="2"/>
        <v>0.42099999999999999</v>
      </c>
    </row>
    <row r="28" spans="1:17" x14ac:dyDescent="0.3">
      <c r="A28" s="61"/>
      <c r="B28" s="62" t="s">
        <v>77</v>
      </c>
      <c r="C28" s="53"/>
      <c r="D28" s="23">
        <f>SUM(D26:D27)</f>
        <v>0</v>
      </c>
      <c r="E28" s="23">
        <f t="shared" ref="E28:O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23">
        <f t="shared" si="4"/>
        <v>0</v>
      </c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248.23500000000001</v>
      </c>
      <c r="Q30" s="20" t="s">
        <v>79</v>
      </c>
    </row>
    <row r="31" spans="1:17" x14ac:dyDescent="0.3">
      <c r="P31" s="20">
        <f>P25</f>
        <v>38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2024年度危废情况汇总表</vt:lpstr>
      <vt:lpstr>2024危废外委处置月度统计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2024-08-01T01:50:28Z</dcterms:modified>
</cp:coreProperties>
</file>