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67A84DCF-3856-47FE-A090-8D1461EC24F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20年度危废台账汇总表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" l="1"/>
  <c r="M31" i="1"/>
  <c r="M32" i="1" l="1"/>
  <c r="H9" i="1"/>
  <c r="D9" i="1"/>
  <c r="C9" i="1"/>
  <c r="H8" i="1"/>
  <c r="F8" i="1"/>
  <c r="D8" i="1"/>
  <c r="C8" i="1"/>
  <c r="N31" i="1" l="1"/>
  <c r="L31" i="1"/>
  <c r="K31" i="1"/>
  <c r="J31" i="1"/>
  <c r="I31" i="1"/>
  <c r="G31" i="1"/>
  <c r="N30" i="1"/>
  <c r="L30" i="1"/>
  <c r="K30" i="1"/>
  <c r="J30" i="1"/>
  <c r="I30" i="1"/>
  <c r="H7" i="1"/>
  <c r="H31" i="1" s="1"/>
  <c r="F7" i="1"/>
  <c r="F31" i="1" s="1"/>
  <c r="E7" i="1"/>
  <c r="E31" i="1" s="1"/>
  <c r="D7" i="1"/>
  <c r="D31" i="1" s="1"/>
  <c r="C7" i="1"/>
  <c r="C31" i="1" s="1"/>
  <c r="H6" i="1"/>
  <c r="H30" i="1" s="1"/>
  <c r="G6" i="1"/>
  <c r="G30" i="1" s="1"/>
  <c r="G32" i="1" s="1"/>
  <c r="F6" i="1"/>
  <c r="F30" i="1" s="1"/>
  <c r="E6" i="1"/>
  <c r="E30" i="1" s="1"/>
  <c r="D6" i="1"/>
  <c r="D30" i="1" s="1"/>
  <c r="C6" i="1"/>
  <c r="C30" i="1" s="1"/>
  <c r="I32" i="1" l="1"/>
  <c r="N32" i="1"/>
  <c r="L32" i="1"/>
  <c r="J32" i="1"/>
  <c r="E32" i="1"/>
  <c r="K32" i="1"/>
  <c r="F32" i="1"/>
  <c r="D32" i="1"/>
  <c r="C32" i="1"/>
  <c r="H32" i="1"/>
</calcChain>
</file>

<file path=xl/sharedStrings.xml><?xml version="1.0" encoding="utf-8"?>
<sst xmlns="http://schemas.openxmlformats.org/spreadsheetml/2006/main" count="69" uniqueCount="36">
  <si>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</si>
  <si>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</si>
  <si>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</si>
  <si>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</si>
  <si>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</si>
  <si>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</si>
  <si>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</si>
  <si>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</si>
  <si>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</si>
  <si>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</si>
  <si>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</si>
  <si>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</si>
  <si>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</si>
  <si>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</si>
  <si>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</si>
  <si>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</si>
  <si>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</si>
  <si>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</si>
  <si>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</si>
  <si>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</si>
  <si>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</si>
  <si>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</si>
  <si>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</si>
  <si>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</si>
  <si>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</si>
  <si>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2021年危废台账统计表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</si>
  <si>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</si>
  <si>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</si>
  <si>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</si>
  <si>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可清洗回收包装容器</t>
    <phoneticPr fontId="1" type="noConversion"/>
  </si>
  <si>
    <t>储罐废料</t>
    <phoneticPr fontId="1" type="noConversion"/>
  </si>
  <si>
    <t>废离子交换树脂</t>
    <phoneticPr fontId="1" type="noConversion"/>
  </si>
  <si>
    <t>废活性炭</t>
    <phoneticPr fontId="1" type="noConversion"/>
  </si>
  <si>
    <t>2020年底库存量</t>
    <phoneticPr fontId="1" type="noConversion"/>
  </si>
  <si>
    <t>表面处理液</t>
    <phoneticPr fontId="1" type="noConversion"/>
  </si>
  <si>
    <t>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</si>
</sst>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/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7745;&#27700;&#22788;&#29702;&#27745;&#27877;&#26376;&#24230;&#21488;&#36134;(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0854;&#20182;&#21361;&#24223;&#21488;&#36134;(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份"/>
      <sheetName val="2月份 "/>
      <sheetName val="3月份"/>
      <sheetName val="4月份"/>
      <sheetName val="5月份"/>
      <sheetName val="6月份"/>
      <sheetName val="7月份"/>
      <sheetName val="8月份"/>
      <sheetName val="9月份"/>
      <sheetName val="10月份"/>
      <sheetName val="11月份 )"/>
      <sheetName val="12月份"/>
    </sheetNames>
    <sheetDataSet>
      <sheetData sheetId="0">
        <row r="36">
          <cell r="C36">
            <v>25.850999999999999</v>
          </cell>
          <cell r="E36">
            <v>23.66</v>
          </cell>
        </row>
      </sheetData>
      <sheetData sheetId="1">
        <row r="35">
          <cell r="C35">
            <v>20.742000000000001</v>
          </cell>
          <cell r="E35">
            <v>20.86</v>
          </cell>
        </row>
      </sheetData>
      <sheetData sheetId="2">
        <row r="35">
          <cell r="C35">
            <v>24.279999999999998</v>
          </cell>
        </row>
      </sheetData>
      <sheetData sheetId="3">
        <row r="36">
          <cell r="C36">
            <v>23.062000000000001</v>
          </cell>
        </row>
      </sheetData>
      <sheetData sheetId="4">
        <row r="36">
          <cell r="C36">
            <v>30.004999999999999</v>
          </cell>
        </row>
      </sheetData>
      <sheetData sheetId="5">
        <row r="35">
          <cell r="C35">
            <v>21.355999999999998</v>
          </cell>
        </row>
      </sheetData>
      <sheetData sheetId="6">
        <row r="35">
          <cell r="C35">
            <v>29.861999999999998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沾染化学品废物"/>
      <sheetName val="实验室废液"/>
      <sheetName val="废矿物油"/>
      <sheetName val="废活性炭"/>
      <sheetName val="可回收包装容器（只）"/>
      <sheetName val="废包装容器（吨）"/>
      <sheetName val="废灯泡灯管"/>
      <sheetName val="离子交换树脂"/>
      <sheetName val="废电池"/>
      <sheetName val="储罐废料"/>
      <sheetName val="表面处理液"/>
    </sheetNames>
    <sheetDataSet>
      <sheetData sheetId="0">
        <row r="19">
          <cell r="C19">
            <v>1.6870999999999998</v>
          </cell>
          <cell r="D19">
            <v>1.6649999999999998</v>
          </cell>
        </row>
        <row r="29">
          <cell r="C29">
            <v>0.73770000000000002</v>
          </cell>
          <cell r="D29">
            <v>0.67</v>
          </cell>
        </row>
      </sheetData>
      <sheetData sheetId="1">
        <row r="12">
          <cell r="C12">
            <v>0.08</v>
          </cell>
          <cell r="D12">
            <v>0.08</v>
          </cell>
        </row>
        <row r="17">
          <cell r="C17">
            <v>0.11899999999999999</v>
          </cell>
        </row>
      </sheetData>
      <sheetData sheetId="2">
        <row r="12">
          <cell r="C12">
            <v>0</v>
          </cell>
          <cell r="D12">
            <v>0</v>
          </cell>
        </row>
      </sheetData>
      <sheetData sheetId="3">
        <row r="30">
          <cell r="C30">
            <v>1.96</v>
          </cell>
        </row>
      </sheetData>
      <sheetData sheetId="4">
        <row r="6">
          <cell r="C6">
            <v>0</v>
          </cell>
        </row>
      </sheetData>
      <sheetData sheetId="5">
        <row r="15">
          <cell r="C15">
            <v>0.33</v>
          </cell>
          <cell r="D15">
            <v>0.27500000000000002</v>
          </cell>
        </row>
        <row r="20">
          <cell r="C20">
            <v>0.17799999999999999</v>
          </cell>
          <cell r="D20">
            <v>0.11</v>
          </cell>
        </row>
      </sheetData>
      <sheetData sheetId="6"/>
      <sheetData sheetId="7"/>
      <sheetData sheetId="8"/>
      <sheetData sheetId="9"/>
      <sheetData sheetId="10">
        <row r="9">
          <cell r="C9">
            <v>1.94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pane ySplit="4" topLeftCell="A5" activePane="bottomLeft" state="frozen"/>
      <selection pane="bottomLeft" activeCell="K36" sqref="K36"/>
    </sheetView>
  </sheetViews>
  <sheetFormatPr defaultColWidth="8.75" defaultRowHeight="14" x14ac:dyDescent="0.3"/>
  <cols>
    <col min="1" max="6" width="10.6640625" style="1" customWidth="1"/>
    <col min="7" max="7" width="7" style="1" customWidth="1"/>
    <col min="8" max="9" width="10.6640625" style="1" customWidth="1"/>
    <col min="10" max="10" width="10.6640625" style="1" hidden="1" customWidth="1"/>
    <col min="11" max="11" width="8.33203125" style="1" customWidth="1"/>
    <col min="12" max="13" width="7" style="1" customWidth="1"/>
    <col min="14" max="16384" width="8.75" style="1"/>
  </cols>
  <sheetData>
    <row r="1" spans="1:14" ht="38.4" customHeight="1" x14ac:dyDescent="0.3">
      <c r="A1" s="19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ht="29.4" customHeight="1" x14ac:dyDescent="0.3">
      <c r="A2" s="22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36.65" customHeight="1" x14ac:dyDescent="0.3">
      <c r="A3" s="18" t="s">
        <v>0</v>
      </c>
      <c r="B3" s="18"/>
      <c r="C3" s="2" t="s">
        <v>1</v>
      </c>
      <c r="D3" s="2" t="s">
        <v>26</v>
      </c>
      <c r="E3" s="2" t="s">
        <v>4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5</v>
      </c>
      <c r="M3" s="2" t="s">
        <v>34</v>
      </c>
      <c r="N3" s="2" t="s">
        <v>6</v>
      </c>
    </row>
    <row r="4" spans="1:14" ht="18" customHeight="1" x14ac:dyDescent="0.3">
      <c r="A4" s="18" t="s">
        <v>19</v>
      </c>
      <c r="B4" s="18"/>
      <c r="C4" s="2" t="s">
        <v>20</v>
      </c>
      <c r="D4" s="2" t="s">
        <v>20</v>
      </c>
      <c r="E4" s="2" t="s">
        <v>20</v>
      </c>
      <c r="F4" s="2" t="s">
        <v>20</v>
      </c>
      <c r="G4" s="2" t="s">
        <v>21</v>
      </c>
      <c r="H4" s="2" t="s">
        <v>20</v>
      </c>
      <c r="I4" s="2" t="s">
        <v>20</v>
      </c>
      <c r="J4" s="2" t="s">
        <v>20</v>
      </c>
      <c r="K4" s="2" t="s">
        <v>20</v>
      </c>
      <c r="L4" s="2" t="s">
        <v>20</v>
      </c>
      <c r="M4" s="2" t="s">
        <v>35</v>
      </c>
      <c r="N4" s="2" t="s">
        <v>20</v>
      </c>
    </row>
    <row r="5" spans="1:14" ht="18" customHeight="1" x14ac:dyDescent="0.3">
      <c r="A5" s="18" t="s">
        <v>33</v>
      </c>
      <c r="B5" s="18"/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4" ht="18" customHeight="1" x14ac:dyDescent="0.3">
      <c r="A6" s="16" t="s">
        <v>7</v>
      </c>
      <c r="B6" s="8" t="s">
        <v>2</v>
      </c>
      <c r="C6" s="8">
        <f>'[1]1月份'!$C$36</f>
        <v>25.850999999999999</v>
      </c>
      <c r="D6" s="8">
        <f>[2]沾染化学品废物!$C$19</f>
        <v>1.6870999999999998</v>
      </c>
      <c r="E6" s="8">
        <f>[2]废矿物油!$C$12</f>
        <v>0</v>
      </c>
      <c r="F6" s="8">
        <f>[2]实验室废液!$C$12</f>
        <v>0.08</v>
      </c>
      <c r="G6" s="8">
        <f>'[2]可回收包装容器（只）'!$C$6</f>
        <v>0</v>
      </c>
      <c r="H6" s="8">
        <f>'[2]废包装容器（吨）'!$C$15</f>
        <v>0.33</v>
      </c>
      <c r="I6" s="8">
        <v>0</v>
      </c>
      <c r="J6" s="8">
        <v>0</v>
      </c>
      <c r="K6" s="8">
        <v>0</v>
      </c>
      <c r="L6" s="8">
        <v>0</v>
      </c>
      <c r="M6" s="12">
        <v>0</v>
      </c>
      <c r="N6" s="8">
        <v>0</v>
      </c>
    </row>
    <row r="7" spans="1:14" ht="18" customHeight="1" x14ac:dyDescent="0.3">
      <c r="A7" s="16"/>
      <c r="B7" s="8" t="s">
        <v>3</v>
      </c>
      <c r="C7" s="8">
        <f>'[1]1月份'!$E$36</f>
        <v>23.66</v>
      </c>
      <c r="D7" s="8">
        <f>[2]沾染化学品废物!$D$19</f>
        <v>1.6649999999999998</v>
      </c>
      <c r="E7" s="8">
        <f>[2]废矿物油!$D$12</f>
        <v>0</v>
      </c>
      <c r="F7" s="8">
        <f>[2]实验室废液!$D$12</f>
        <v>0.08</v>
      </c>
      <c r="G7" s="8">
        <v>0</v>
      </c>
      <c r="H7" s="8">
        <f>'[2]废包装容器（吨）'!$D$15</f>
        <v>0.27500000000000002</v>
      </c>
      <c r="I7" s="8">
        <v>0</v>
      </c>
      <c r="J7" s="8">
        <v>0</v>
      </c>
      <c r="K7" s="8">
        <v>0</v>
      </c>
      <c r="L7" s="8">
        <v>0</v>
      </c>
      <c r="M7" s="12">
        <v>0</v>
      </c>
      <c r="N7" s="8">
        <v>0</v>
      </c>
    </row>
    <row r="8" spans="1:14" ht="18" customHeight="1" x14ac:dyDescent="0.3">
      <c r="A8" s="15" t="s">
        <v>8</v>
      </c>
      <c r="B8" s="7" t="s">
        <v>2</v>
      </c>
      <c r="C8" s="10">
        <f>'[1]2月份 '!$C$35</f>
        <v>20.742000000000001</v>
      </c>
      <c r="D8" s="10">
        <f>[2]沾染化学品废物!$C$29</f>
        <v>0.73770000000000002</v>
      </c>
      <c r="E8" s="10">
        <v>0</v>
      </c>
      <c r="F8" s="10">
        <f>[2]实验室废液!$C$17</f>
        <v>0.11899999999999999</v>
      </c>
      <c r="G8" s="10">
        <v>0</v>
      </c>
      <c r="H8" s="10">
        <f>'[2]废包装容器（吨）'!$C$20</f>
        <v>0.17799999999999999</v>
      </c>
      <c r="I8" s="10">
        <v>0</v>
      </c>
      <c r="J8" s="10">
        <v>0</v>
      </c>
      <c r="K8" s="10">
        <v>0</v>
      </c>
      <c r="L8" s="10">
        <v>0</v>
      </c>
      <c r="M8" s="14">
        <v>0</v>
      </c>
      <c r="N8" s="10">
        <v>0</v>
      </c>
    </row>
    <row r="9" spans="1:14" ht="18" customHeight="1" x14ac:dyDescent="0.3">
      <c r="A9" s="15"/>
      <c r="B9" s="7" t="s">
        <v>3</v>
      </c>
      <c r="C9" s="10">
        <f>'[1]2月份 '!$E$35</f>
        <v>20.86</v>
      </c>
      <c r="D9" s="10">
        <f>[2]沾染化学品废物!$D$29</f>
        <v>0.67</v>
      </c>
      <c r="E9" s="10">
        <v>0</v>
      </c>
      <c r="F9" s="10">
        <v>0</v>
      </c>
      <c r="G9" s="4">
        <v>0</v>
      </c>
      <c r="H9" s="10">
        <f>'[2]废包装容器（吨）'!$D$20</f>
        <v>0.11</v>
      </c>
      <c r="I9" s="10">
        <v>0</v>
      </c>
      <c r="J9" s="10">
        <v>0</v>
      </c>
      <c r="K9" s="10">
        <v>0</v>
      </c>
      <c r="L9" s="10">
        <v>0</v>
      </c>
      <c r="M9" s="14">
        <v>0</v>
      </c>
      <c r="N9" s="10">
        <v>0</v>
      </c>
    </row>
    <row r="10" spans="1:14" ht="18" customHeight="1" x14ac:dyDescent="0.3">
      <c r="A10" s="16" t="s">
        <v>9</v>
      </c>
      <c r="B10" s="8" t="s">
        <v>2</v>
      </c>
      <c r="C10" s="8">
        <v>24.279999999999998</v>
      </c>
      <c r="D10" s="8">
        <v>1.8188</v>
      </c>
      <c r="E10" s="8">
        <v>0.16</v>
      </c>
      <c r="F10" s="8">
        <v>8.1700000000000009E-2</v>
      </c>
      <c r="G10" s="5">
        <v>0</v>
      </c>
      <c r="H10" s="8">
        <v>0.16700000000000001</v>
      </c>
      <c r="I10" s="8">
        <v>0</v>
      </c>
      <c r="J10" s="8">
        <v>0</v>
      </c>
      <c r="K10" s="8">
        <v>0</v>
      </c>
      <c r="L10" s="8">
        <v>0</v>
      </c>
      <c r="M10" s="12">
        <v>0</v>
      </c>
      <c r="N10" s="8">
        <v>0</v>
      </c>
    </row>
    <row r="11" spans="1:14" ht="18" customHeight="1" x14ac:dyDescent="0.3">
      <c r="A11" s="16"/>
      <c r="B11" s="8" t="s">
        <v>3</v>
      </c>
      <c r="C11" s="8">
        <v>19.7</v>
      </c>
      <c r="D11" s="8">
        <v>0.7</v>
      </c>
      <c r="E11" s="8">
        <v>0</v>
      </c>
      <c r="F11" s="8">
        <v>0</v>
      </c>
      <c r="G11" s="5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2">
        <v>0</v>
      </c>
      <c r="N11" s="8">
        <v>0</v>
      </c>
    </row>
    <row r="12" spans="1:14" ht="18" customHeight="1" x14ac:dyDescent="0.3">
      <c r="A12" s="15" t="s">
        <v>10</v>
      </c>
      <c r="B12" s="7" t="s">
        <v>2</v>
      </c>
      <c r="C12" s="7">
        <v>23.062000000000001</v>
      </c>
      <c r="D12" s="7">
        <v>6.1631999999999998</v>
      </c>
      <c r="E12" s="7">
        <v>0.2</v>
      </c>
      <c r="F12" s="7">
        <v>1.9300000000000001E-2</v>
      </c>
      <c r="G12" s="4">
        <v>0</v>
      </c>
      <c r="H12" s="7">
        <v>0.5825999999999999</v>
      </c>
      <c r="I12" s="7">
        <v>0</v>
      </c>
      <c r="J12" s="7">
        <v>0</v>
      </c>
      <c r="K12" s="7">
        <v>0</v>
      </c>
      <c r="L12" s="7">
        <v>0</v>
      </c>
      <c r="M12" s="13">
        <v>1.94</v>
      </c>
      <c r="N12" s="7">
        <v>0</v>
      </c>
    </row>
    <row r="13" spans="1:14" ht="18" customHeight="1" x14ac:dyDescent="0.3">
      <c r="A13" s="15"/>
      <c r="B13" s="7" t="s">
        <v>3</v>
      </c>
      <c r="C13" s="7">
        <v>22.66</v>
      </c>
      <c r="D13" s="7">
        <v>7.0110000000000001</v>
      </c>
      <c r="E13" s="7">
        <v>0.36</v>
      </c>
      <c r="F13" s="7">
        <v>0.22</v>
      </c>
      <c r="G13" s="4">
        <v>0</v>
      </c>
      <c r="H13" s="7">
        <v>0.68900000000000006</v>
      </c>
      <c r="I13" s="7">
        <v>0</v>
      </c>
      <c r="J13" s="7">
        <v>0</v>
      </c>
      <c r="K13" s="7">
        <v>0</v>
      </c>
      <c r="L13" s="7">
        <v>0</v>
      </c>
      <c r="M13" s="13">
        <v>1.94</v>
      </c>
      <c r="N13" s="7">
        <v>0</v>
      </c>
    </row>
    <row r="14" spans="1:14" ht="18" customHeight="1" x14ac:dyDescent="0.3">
      <c r="A14" s="16" t="s">
        <v>11</v>
      </c>
      <c r="B14" s="8" t="s">
        <v>2</v>
      </c>
      <c r="C14" s="8">
        <v>30.004999999999999</v>
      </c>
      <c r="D14" s="8">
        <v>4.2141999999999999</v>
      </c>
      <c r="E14" s="8">
        <v>0</v>
      </c>
      <c r="F14" s="8">
        <v>0.26</v>
      </c>
      <c r="G14" s="5">
        <v>18</v>
      </c>
      <c r="H14" s="8">
        <v>0.1414</v>
      </c>
      <c r="I14" s="8">
        <v>0</v>
      </c>
      <c r="J14" s="8">
        <v>0</v>
      </c>
      <c r="K14" s="8">
        <v>1.96</v>
      </c>
      <c r="L14" s="8">
        <v>0</v>
      </c>
      <c r="M14" s="12">
        <v>0</v>
      </c>
      <c r="N14" s="8">
        <v>0</v>
      </c>
    </row>
    <row r="15" spans="1:14" ht="18" customHeight="1" x14ac:dyDescent="0.3">
      <c r="A15" s="16"/>
      <c r="B15" s="8" t="s">
        <v>3</v>
      </c>
      <c r="C15" s="8">
        <v>37.06</v>
      </c>
      <c r="D15" s="8">
        <v>4.5750000000000002</v>
      </c>
      <c r="E15" s="8">
        <v>0</v>
      </c>
      <c r="F15" s="8">
        <v>0.26</v>
      </c>
      <c r="G15" s="5">
        <v>18</v>
      </c>
      <c r="H15" s="8">
        <v>0.32500000000000001</v>
      </c>
      <c r="I15" s="8">
        <v>0</v>
      </c>
      <c r="J15" s="8">
        <v>0</v>
      </c>
      <c r="K15" s="8">
        <v>1.96</v>
      </c>
      <c r="L15" s="8">
        <v>0</v>
      </c>
      <c r="M15" s="12">
        <v>0</v>
      </c>
      <c r="N15" s="8">
        <v>0</v>
      </c>
    </row>
    <row r="16" spans="1:14" ht="18" customHeight="1" x14ac:dyDescent="0.3">
      <c r="A16" s="15" t="s">
        <v>12</v>
      </c>
      <c r="B16" s="7" t="s">
        <v>2</v>
      </c>
      <c r="C16" s="7">
        <v>21.355999999999998</v>
      </c>
      <c r="D16" s="7">
        <v>1.0935999999999999</v>
      </c>
      <c r="E16" s="7">
        <v>0</v>
      </c>
      <c r="F16" s="7">
        <v>0</v>
      </c>
      <c r="G16" s="4">
        <v>0</v>
      </c>
      <c r="H16" s="7">
        <v>6.2600000000000003E-2</v>
      </c>
      <c r="I16" s="7">
        <v>0</v>
      </c>
      <c r="J16" s="7">
        <v>0</v>
      </c>
      <c r="K16" s="7">
        <v>16.532</v>
      </c>
      <c r="L16" s="7">
        <v>0</v>
      </c>
      <c r="M16" s="13">
        <v>0</v>
      </c>
      <c r="N16" s="7">
        <v>0</v>
      </c>
    </row>
    <row r="17" spans="1:14" ht="18" customHeight="1" x14ac:dyDescent="0.3">
      <c r="A17" s="15"/>
      <c r="B17" s="7" t="s">
        <v>3</v>
      </c>
      <c r="C17" s="7">
        <v>10.128</v>
      </c>
      <c r="D17" s="7">
        <v>0.94399999999999995</v>
      </c>
      <c r="E17" s="7">
        <v>0</v>
      </c>
      <c r="F17" s="7">
        <v>0</v>
      </c>
      <c r="G17" s="4">
        <v>0</v>
      </c>
      <c r="H17" s="7">
        <v>6.2600000000000003E-2</v>
      </c>
      <c r="I17" s="7">
        <v>0</v>
      </c>
      <c r="J17" s="7">
        <v>0</v>
      </c>
      <c r="K17" s="7">
        <v>16.532</v>
      </c>
      <c r="L17" s="7">
        <v>0</v>
      </c>
      <c r="M17" s="13">
        <v>0</v>
      </c>
      <c r="N17" s="7">
        <v>0</v>
      </c>
    </row>
    <row r="18" spans="1:14" ht="18" customHeight="1" x14ac:dyDescent="0.3">
      <c r="A18" s="16" t="s">
        <v>13</v>
      </c>
      <c r="B18" s="8" t="s">
        <v>2</v>
      </c>
      <c r="C18" s="8">
        <v>29.861999999999998</v>
      </c>
      <c r="D18" s="8">
        <v>1.3879999999999999</v>
      </c>
      <c r="E18" s="8">
        <v>0.66839999999999999</v>
      </c>
      <c r="F18" s="8">
        <v>0</v>
      </c>
      <c r="G18" s="5">
        <v>0</v>
      </c>
      <c r="H18" s="8">
        <v>7.1400000000000005E-2</v>
      </c>
      <c r="I18" s="8">
        <v>0</v>
      </c>
      <c r="J18" s="8">
        <v>0</v>
      </c>
      <c r="K18" s="8">
        <v>0</v>
      </c>
      <c r="L18" s="8">
        <v>0</v>
      </c>
      <c r="M18" s="12">
        <v>0</v>
      </c>
      <c r="N18" s="8">
        <v>0</v>
      </c>
    </row>
    <row r="19" spans="1:14" ht="18" customHeight="1" x14ac:dyDescent="0.3">
      <c r="A19" s="16"/>
      <c r="B19" s="8" t="s">
        <v>3</v>
      </c>
      <c r="C19" s="8">
        <v>41.09</v>
      </c>
      <c r="D19" s="8">
        <v>1.2642</v>
      </c>
      <c r="E19" s="8">
        <v>0.23300000000000001</v>
      </c>
      <c r="F19" s="8">
        <v>0</v>
      </c>
      <c r="G19" s="5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2">
        <v>0</v>
      </c>
      <c r="N19" s="8">
        <v>0</v>
      </c>
    </row>
    <row r="20" spans="1:14" ht="18" hidden="1" customHeight="1" x14ac:dyDescent="0.3">
      <c r="A20" s="15" t="s">
        <v>14</v>
      </c>
      <c r="B20" s="7" t="s">
        <v>2</v>
      </c>
      <c r="C20" s="7"/>
      <c r="D20" s="6"/>
      <c r="E20" s="7"/>
      <c r="F20" s="7"/>
      <c r="G20" s="4"/>
      <c r="H20" s="7"/>
      <c r="I20" s="7"/>
      <c r="J20" s="7"/>
      <c r="K20" s="7"/>
      <c r="L20" s="7"/>
      <c r="M20" s="13"/>
      <c r="N20" s="7"/>
    </row>
    <row r="21" spans="1:14" ht="18" hidden="1" customHeight="1" x14ac:dyDescent="0.3">
      <c r="A21" s="15"/>
      <c r="B21" s="7" t="s">
        <v>3</v>
      </c>
      <c r="C21" s="7"/>
      <c r="D21" s="7"/>
      <c r="E21" s="7"/>
      <c r="F21" s="7"/>
      <c r="G21" s="4"/>
      <c r="H21" s="7"/>
      <c r="I21" s="7"/>
      <c r="J21" s="7"/>
      <c r="K21" s="7"/>
      <c r="L21" s="7"/>
      <c r="M21" s="13"/>
      <c r="N21" s="7"/>
    </row>
    <row r="22" spans="1:14" ht="18" hidden="1" customHeight="1" x14ac:dyDescent="0.3">
      <c r="A22" s="16" t="s">
        <v>15</v>
      </c>
      <c r="B22" s="8" t="s">
        <v>2</v>
      </c>
      <c r="C22" s="8"/>
      <c r="D22" s="8"/>
      <c r="E22" s="8"/>
      <c r="F22" s="8"/>
      <c r="G22" s="5"/>
      <c r="H22" s="8"/>
      <c r="I22" s="8"/>
      <c r="J22" s="8"/>
      <c r="K22" s="8"/>
      <c r="L22" s="8"/>
      <c r="M22" s="12"/>
      <c r="N22" s="8"/>
    </row>
    <row r="23" spans="1:14" ht="18" hidden="1" customHeight="1" x14ac:dyDescent="0.3">
      <c r="A23" s="16"/>
      <c r="B23" s="8" t="s">
        <v>3</v>
      </c>
      <c r="C23" s="8"/>
      <c r="D23" s="8"/>
      <c r="E23" s="8"/>
      <c r="F23" s="8"/>
      <c r="G23" s="5"/>
      <c r="H23" s="8"/>
      <c r="I23" s="8"/>
      <c r="J23" s="8"/>
      <c r="K23" s="8"/>
      <c r="L23" s="8"/>
      <c r="M23" s="12"/>
      <c r="N23" s="8"/>
    </row>
    <row r="24" spans="1:14" ht="18" hidden="1" customHeight="1" x14ac:dyDescent="0.3">
      <c r="A24" s="15" t="s">
        <v>16</v>
      </c>
      <c r="B24" s="7" t="s">
        <v>2</v>
      </c>
      <c r="C24" s="7"/>
      <c r="D24" s="7"/>
      <c r="E24" s="7"/>
      <c r="F24" s="7"/>
      <c r="G24" s="4"/>
      <c r="H24" s="7"/>
      <c r="I24" s="7"/>
      <c r="J24" s="7"/>
      <c r="K24" s="7"/>
      <c r="L24" s="7"/>
      <c r="M24" s="13"/>
      <c r="N24" s="7"/>
    </row>
    <row r="25" spans="1:14" ht="18" hidden="1" customHeight="1" x14ac:dyDescent="0.3">
      <c r="A25" s="15"/>
      <c r="B25" s="7" t="s">
        <v>3</v>
      </c>
      <c r="C25" s="7"/>
      <c r="D25" s="7"/>
      <c r="E25" s="7"/>
      <c r="F25" s="7"/>
      <c r="G25" s="4"/>
      <c r="H25" s="7"/>
      <c r="I25" s="7"/>
      <c r="J25" s="7"/>
      <c r="K25" s="7"/>
      <c r="L25" s="7"/>
      <c r="M25" s="13"/>
      <c r="N25" s="7"/>
    </row>
    <row r="26" spans="1:14" ht="18" hidden="1" customHeight="1" x14ac:dyDescent="0.3">
      <c r="A26" s="16" t="s">
        <v>17</v>
      </c>
      <c r="B26" s="8" t="s">
        <v>2</v>
      </c>
      <c r="C26" s="8"/>
      <c r="D26" s="8"/>
      <c r="E26" s="8"/>
      <c r="F26" s="8"/>
      <c r="G26" s="5"/>
      <c r="H26" s="8"/>
      <c r="I26" s="8"/>
      <c r="J26" s="8"/>
      <c r="K26" s="8"/>
      <c r="L26" s="8"/>
      <c r="M26" s="12"/>
      <c r="N26" s="8"/>
    </row>
    <row r="27" spans="1:14" ht="18" hidden="1" customHeight="1" x14ac:dyDescent="0.3">
      <c r="A27" s="16"/>
      <c r="B27" s="8" t="s">
        <v>3</v>
      </c>
      <c r="C27" s="8"/>
      <c r="D27" s="8"/>
      <c r="E27" s="8"/>
      <c r="F27" s="8"/>
      <c r="G27" s="5"/>
      <c r="H27" s="8"/>
      <c r="I27" s="8"/>
      <c r="J27" s="8"/>
      <c r="K27" s="8"/>
      <c r="L27" s="8"/>
      <c r="M27" s="12"/>
      <c r="N27" s="8"/>
    </row>
    <row r="28" spans="1:14" ht="18" hidden="1" customHeight="1" x14ac:dyDescent="0.3">
      <c r="A28" s="15" t="s">
        <v>18</v>
      </c>
      <c r="B28" s="7" t="s">
        <v>2</v>
      </c>
      <c r="C28" s="7"/>
      <c r="D28" s="7"/>
      <c r="E28" s="7"/>
      <c r="F28" s="7"/>
      <c r="G28" s="4"/>
      <c r="H28" s="7"/>
      <c r="I28" s="7"/>
      <c r="J28" s="7"/>
      <c r="K28" s="7"/>
      <c r="L28" s="7"/>
      <c r="M28" s="13"/>
      <c r="N28" s="7"/>
    </row>
    <row r="29" spans="1:14" ht="18" hidden="1" customHeight="1" x14ac:dyDescent="0.3">
      <c r="A29" s="15"/>
      <c r="B29" s="7" t="s">
        <v>3</v>
      </c>
      <c r="C29" s="7"/>
      <c r="D29" s="7"/>
      <c r="E29" s="7"/>
      <c r="F29" s="7"/>
      <c r="G29" s="4"/>
      <c r="H29" s="7"/>
      <c r="I29" s="7"/>
      <c r="J29" s="7"/>
      <c r="K29" s="7"/>
      <c r="L29" s="7"/>
      <c r="M29" s="13"/>
      <c r="N29" s="7"/>
    </row>
    <row r="30" spans="1:14" ht="18" customHeight="1" x14ac:dyDescent="0.3">
      <c r="A30" s="17" t="s">
        <v>23</v>
      </c>
      <c r="B30" s="9" t="s">
        <v>2</v>
      </c>
      <c r="C30" s="9">
        <f>C6+C8+C10+C12+C14+C16+C18+C20+C22+C24+C26+C28</f>
        <v>175.15799999999999</v>
      </c>
      <c r="D30" s="9">
        <f t="shared" ref="D30:N30" si="0">D6+D8+D10+D12+D14+D16+D18+D20+D22+D24+D26+D28</f>
        <v>17.102600000000002</v>
      </c>
      <c r="E30" s="9">
        <f t="shared" si="0"/>
        <v>1.0284</v>
      </c>
      <c r="F30" s="9">
        <f t="shared" si="0"/>
        <v>0.56000000000000005</v>
      </c>
      <c r="G30" s="9">
        <f t="shared" si="0"/>
        <v>18</v>
      </c>
      <c r="H30" s="9">
        <f t="shared" si="0"/>
        <v>1.5329999999999999</v>
      </c>
      <c r="I30" s="9">
        <f t="shared" si="0"/>
        <v>0</v>
      </c>
      <c r="J30" s="9">
        <f t="shared" si="0"/>
        <v>0</v>
      </c>
      <c r="K30" s="9">
        <f t="shared" si="0"/>
        <v>18.492000000000001</v>
      </c>
      <c r="L30" s="9">
        <f t="shared" si="0"/>
        <v>0</v>
      </c>
      <c r="M30" s="11">
        <f t="shared" ref="M30" si="1">M6+M8+M10+M12+M14+M16+M18+M20+M22+M24+M26+M28</f>
        <v>1.94</v>
      </c>
      <c r="N30" s="9">
        <f t="shared" si="0"/>
        <v>0</v>
      </c>
    </row>
    <row r="31" spans="1:14" ht="18" customHeight="1" x14ac:dyDescent="0.3">
      <c r="A31" s="17"/>
      <c r="B31" s="9" t="s">
        <v>3</v>
      </c>
      <c r="C31" s="9">
        <f>C7++C9+C11++C13+C15+C17+C19+C21+C23+C25+C27+C29</f>
        <v>175.15799999999999</v>
      </c>
      <c r="D31" s="9">
        <f t="shared" ref="D31:N31" si="2">D7++D9+D11++D13+D15+D17+D19+D21+D23+D25+D27+D29</f>
        <v>16.829199999999997</v>
      </c>
      <c r="E31" s="9">
        <f t="shared" si="2"/>
        <v>0.59299999999999997</v>
      </c>
      <c r="F31" s="9">
        <f t="shared" si="2"/>
        <v>0.56000000000000005</v>
      </c>
      <c r="G31" s="9">
        <f t="shared" si="2"/>
        <v>18</v>
      </c>
      <c r="H31" s="9">
        <f t="shared" si="2"/>
        <v>1.4616</v>
      </c>
      <c r="I31" s="9">
        <f t="shared" si="2"/>
        <v>0</v>
      </c>
      <c r="J31" s="9">
        <f t="shared" si="2"/>
        <v>0</v>
      </c>
      <c r="K31" s="9">
        <f t="shared" si="2"/>
        <v>18.492000000000001</v>
      </c>
      <c r="L31" s="9">
        <f t="shared" si="2"/>
        <v>0</v>
      </c>
      <c r="M31" s="11">
        <f t="shared" ref="M31" si="3">M7++M9+M11++M13+M15+M17+M19+M21+M23+M25+M27+M29</f>
        <v>1.94</v>
      </c>
      <c r="N31" s="9">
        <f t="shared" si="2"/>
        <v>0</v>
      </c>
    </row>
    <row r="32" spans="1:14" ht="18" customHeight="1" x14ac:dyDescent="0.3">
      <c r="A32" s="17"/>
      <c r="B32" s="9" t="s">
        <v>24</v>
      </c>
      <c r="C32" s="3">
        <f>C30+C5-C31</f>
        <v>0</v>
      </c>
      <c r="D32" s="3">
        <f t="shared" ref="D32:N32" si="4">D30+D5-D31</f>
        <v>0.27340000000000586</v>
      </c>
      <c r="E32" s="3">
        <f t="shared" si="4"/>
        <v>0.43540000000000001</v>
      </c>
      <c r="F32" s="3">
        <f t="shared" si="4"/>
        <v>0</v>
      </c>
      <c r="G32" s="3">
        <f t="shared" si="4"/>
        <v>0</v>
      </c>
      <c r="H32" s="3">
        <f t="shared" si="4"/>
        <v>7.1399999999999908E-2</v>
      </c>
      <c r="I32" s="3">
        <f t="shared" si="4"/>
        <v>0</v>
      </c>
      <c r="J32" s="3">
        <f t="shared" si="4"/>
        <v>0</v>
      </c>
      <c r="K32" s="3">
        <f t="shared" si="4"/>
        <v>0</v>
      </c>
      <c r="L32" s="3">
        <f t="shared" si="4"/>
        <v>0</v>
      </c>
      <c r="M32" s="3">
        <f t="shared" ref="M32" si="5">M30+M5-M31</f>
        <v>0</v>
      </c>
      <c r="N32" s="3">
        <f t="shared" si="4"/>
        <v>0</v>
      </c>
    </row>
  </sheetData>
  <mergeCells count="18">
    <mergeCell ref="A4:B4"/>
    <mergeCell ref="A5:B5"/>
    <mergeCell ref="A3:B3"/>
    <mergeCell ref="A1:N1"/>
    <mergeCell ref="A2:N2"/>
    <mergeCell ref="A30:A32"/>
    <mergeCell ref="A18:A19"/>
    <mergeCell ref="A20:A21"/>
    <mergeCell ref="A22:A23"/>
    <mergeCell ref="A24:A25"/>
    <mergeCell ref="A26:A27"/>
    <mergeCell ref="A28:A29"/>
    <mergeCell ref="A16:A17"/>
    <mergeCell ref="A6:A7"/>
    <mergeCell ref="A8:A9"/>
    <mergeCell ref="A10:A11"/>
    <mergeCell ref="A12:A13"/>
    <mergeCell ref="A14:A15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2021-08-04T01:23:10Z</dcterms:modified>
</cp:coreProperties>
</file>