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01119E27-F38E-4A68-B7EB-A6B8CC331A2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0" i="1"/>
  <c r="H21" i="1"/>
  <c r="H20" i="1"/>
  <c r="F21" i="1"/>
  <c r="F20" i="1"/>
  <c r="E21" i="1"/>
  <c r="E20" i="1"/>
  <c r="D21" i="1"/>
  <c r="D20" i="1" l="1"/>
  <c r="C21" i="1" l="1"/>
  <c r="C20" i="1"/>
  <c r="I18" i="1" l="1"/>
  <c r="H19" i="1"/>
  <c r="H18" i="1"/>
  <c r="G18" i="1"/>
  <c r="E19" i="1"/>
  <c r="E18" i="1"/>
  <c r="D19" i="1"/>
  <c r="D18" i="1"/>
  <c r="C18" i="1"/>
  <c r="C19" i="1" l="1"/>
  <c r="C17" i="1" l="1"/>
  <c r="C16" i="1"/>
  <c r="I17" i="1" l="1"/>
  <c r="I16" i="1"/>
  <c r="H17" i="1"/>
  <c r="H16" i="1"/>
  <c r="F17" i="1"/>
  <c r="F16" i="1"/>
  <c r="E16" i="1"/>
  <c r="D17" i="1"/>
  <c r="D16" i="1"/>
  <c r="C14" i="1" l="1"/>
  <c r="I15" i="1" l="1"/>
  <c r="I14" i="1"/>
  <c r="H15" i="1"/>
  <c r="H14" i="1"/>
  <c r="F14" i="1"/>
  <c r="E14" i="1"/>
  <c r="D15" i="1"/>
  <c r="D14" i="1"/>
  <c r="E13" i="1" l="1"/>
  <c r="E12" i="1"/>
  <c r="I13" i="1" l="1"/>
  <c r="I12" i="1"/>
  <c r="H13" i="1"/>
  <c r="H12" i="1"/>
  <c r="F13" i="1"/>
  <c r="F12" i="1"/>
  <c r="D13" i="1"/>
  <c r="D12" i="1"/>
  <c r="C13" i="1" l="1"/>
  <c r="C12" i="1"/>
  <c r="I10" i="1" l="1"/>
  <c r="H11" i="1"/>
  <c r="H10" i="1"/>
  <c r="E10" i="1"/>
  <c r="D11" i="1"/>
  <c r="D10" i="1"/>
  <c r="C11" i="1"/>
  <c r="C10" i="1"/>
  <c r="H9" i="1" l="1"/>
  <c r="H8" i="1"/>
  <c r="E8" i="1"/>
  <c r="D9" i="1"/>
  <c r="D8" i="1"/>
  <c r="C9" i="1" l="1"/>
  <c r="C8" i="1"/>
  <c r="H7" i="1" l="1"/>
  <c r="H6" i="1"/>
  <c r="E6" i="1"/>
  <c r="D6" i="1"/>
  <c r="D7" i="1"/>
  <c r="I7" i="1" l="1"/>
  <c r="I6" i="1"/>
  <c r="I5" i="1"/>
  <c r="H5" i="1"/>
  <c r="F7" i="1"/>
  <c r="F6" i="1"/>
  <c r="F5" i="1"/>
  <c r="E7" i="1"/>
  <c r="E5" i="1"/>
  <c r="D5" i="1"/>
  <c r="C7" i="1"/>
  <c r="C6" i="1"/>
  <c r="C30" i="1" s="1"/>
  <c r="C5" i="1"/>
  <c r="I31" i="1" l="1"/>
  <c r="C31" i="1" l="1"/>
  <c r="F31" i="1" l="1"/>
  <c r="G31" i="1"/>
  <c r="J31" i="1"/>
  <c r="K31" i="1"/>
  <c r="L31" i="1"/>
  <c r="H31" i="1"/>
  <c r="E31" i="1"/>
  <c r="D31" i="1"/>
  <c r="D30" i="1" l="1"/>
  <c r="G30" i="1"/>
  <c r="H30" i="1"/>
  <c r="H32" i="1" s="1"/>
  <c r="J30" i="1"/>
  <c r="J32" i="1" s="1"/>
  <c r="K30" i="1"/>
  <c r="K32" i="1" s="1"/>
  <c r="L30" i="1"/>
  <c r="L32" i="1" s="1"/>
  <c r="I30" i="1"/>
  <c r="I32" i="1" s="1"/>
  <c r="F30" i="1"/>
  <c r="C32" i="1"/>
  <c r="G32" i="1" l="1"/>
  <c r="F32" i="1"/>
  <c r="D32" i="1"/>
  <c r="E30" i="1" l="1"/>
  <c r="E32" i="1" l="1"/>
</calcChain>
</file>

<file path=xl/sharedStrings.xml><?xml version="1.0" encoding="utf-8"?>
<sst xmlns="http://schemas.openxmlformats.org/spreadsheetml/2006/main" count="65" uniqueCount="32">
  <si>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</si>
  <si>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</si>
  <si>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</si>
  <si>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</si>
  <si>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实验室垃圾</t>
    <phoneticPr fontId="1" type="noConversion"/>
  </si>
  <si>
    <t>实验室废物</t>
    <phoneticPr fontId="1" type="noConversion"/>
  </si>
  <si>
    <t>废矿物油</t>
    <phoneticPr fontId="1" type="noConversion"/>
  </si>
  <si>
    <t>可回收容器</t>
    <phoneticPr fontId="1" type="noConversion"/>
  </si>
  <si>
    <t>实验室废水</t>
    <phoneticPr fontId="1" type="noConversion"/>
  </si>
  <si>
    <t>离子交换树脂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</si>
  <si>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</si>
  <si>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</si>
  <si>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</si>
  <si>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</si>
  <si>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</si>
  <si>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</si>
  <si>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</si>
  <si>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</si>
  <si>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</si>
  <si>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</si>
  <si>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</si>
  <si>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</si>
  <si>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</si>
  <si>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</si>
  <si>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</si>
  <si>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</si>
  <si>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</si>
  <si>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</si>
  <si>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</si>
  <si>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</si>
  <si>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2020年危废台账统计表</t>
    <phoneticPr fontId="1" type="noConversion"/>
  </si>
  <si>
    <t>2019年库存量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</si>
</sst>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5;&#27700;&#22788;&#29702;&#27745;&#27877;&#26376;&#24230;&#21488;&#36134;(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4;&#20182;&#21361;&#24223;&#21488;&#36134;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4">
          <cell r="D4">
            <v>1.5429999999999999</v>
          </cell>
        </row>
        <row r="36">
          <cell r="C36">
            <v>12.985000000000001</v>
          </cell>
          <cell r="E36">
            <v>14.16</v>
          </cell>
        </row>
      </sheetData>
      <sheetData sheetId="1">
        <row r="35">
          <cell r="C35">
            <v>7.9150000000000009</v>
          </cell>
          <cell r="E35">
            <v>5.96</v>
          </cell>
        </row>
      </sheetData>
      <sheetData sheetId="2">
        <row r="35">
          <cell r="C35">
            <v>20.999999999999996</v>
          </cell>
          <cell r="E35">
            <v>21.02</v>
          </cell>
        </row>
      </sheetData>
      <sheetData sheetId="3">
        <row r="36">
          <cell r="C36">
            <v>16.596999999999998</v>
          </cell>
          <cell r="E36">
            <v>18.899999999999999</v>
          </cell>
        </row>
      </sheetData>
      <sheetData sheetId="4">
        <row r="36">
          <cell r="C36">
            <v>16.760000000000002</v>
          </cell>
        </row>
      </sheetData>
      <sheetData sheetId="5">
        <row r="35">
          <cell r="C35">
            <v>11.62</v>
          </cell>
          <cell r="E35">
            <v>11.620000000000001</v>
          </cell>
        </row>
      </sheetData>
      <sheetData sheetId="6">
        <row r="35">
          <cell r="C35">
            <v>30.38</v>
          </cell>
        </row>
      </sheetData>
      <sheetData sheetId="7">
        <row r="35">
          <cell r="C35">
            <v>22.839999999999996</v>
          </cell>
          <cell r="E35">
            <v>22.84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垃圾"/>
      <sheetName val="实验室废物"/>
      <sheetName val="实验室废水"/>
      <sheetName val="废矿物油"/>
      <sheetName val="可回收容器（只）"/>
      <sheetName val="可回收容器（吨）"/>
      <sheetName val="废灯泡灯管"/>
      <sheetName val="离子交换树脂"/>
      <sheetName val="废电池"/>
    </sheetNames>
    <sheetDataSet>
      <sheetData sheetId="0">
        <row r="5">
          <cell r="E5">
            <v>0.28099999999999947</v>
          </cell>
        </row>
        <row r="19">
          <cell r="C19">
            <v>0.90500000000000003</v>
          </cell>
          <cell r="D19">
            <v>0.98999999999999988</v>
          </cell>
        </row>
        <row r="29">
          <cell r="C29">
            <v>0.64200000000000002</v>
          </cell>
          <cell r="D29">
            <v>0.66</v>
          </cell>
        </row>
        <row r="42">
          <cell r="C42">
            <v>0.90400000000000003</v>
          </cell>
          <cell r="D42">
            <v>0.66500000000000004</v>
          </cell>
        </row>
        <row r="56">
          <cell r="C56">
            <v>2.093</v>
          </cell>
          <cell r="D56">
            <v>2.5100000000000002</v>
          </cell>
        </row>
        <row r="68">
          <cell r="C68">
            <v>0.88500000000000001</v>
          </cell>
          <cell r="D68">
            <v>0.68499999999999994</v>
          </cell>
        </row>
        <row r="80">
          <cell r="C80">
            <v>0.85499999999999998</v>
          </cell>
          <cell r="D80">
            <v>1.0549999999999999</v>
          </cell>
        </row>
        <row r="90">
          <cell r="C90">
            <v>0.72000000000000008</v>
          </cell>
          <cell r="D90">
            <v>0.72</v>
          </cell>
        </row>
        <row r="104">
          <cell r="C104">
            <v>1.5549999999999997</v>
          </cell>
          <cell r="D104">
            <v>1.5550000000000002</v>
          </cell>
        </row>
      </sheetData>
      <sheetData sheetId="1">
        <row r="5">
          <cell r="E5">
            <v>6.6000000000002324E-3</v>
          </cell>
        </row>
        <row r="14">
          <cell r="C14">
            <v>6.5000000000000006E-3</v>
          </cell>
          <cell r="D14">
            <v>0</v>
          </cell>
        </row>
        <row r="18">
          <cell r="C18">
            <v>4.4999999999999997E-3</v>
          </cell>
        </row>
        <row r="24">
          <cell r="C24">
            <v>2.1499999999999998E-2</v>
          </cell>
        </row>
        <row r="31">
          <cell r="C31">
            <v>4.0899999999999999E-2</v>
          </cell>
          <cell r="D31">
            <v>0.08</v>
          </cell>
        </row>
        <row r="37">
          <cell r="C37">
            <v>1.2E-2</v>
          </cell>
        </row>
        <row r="46">
          <cell r="C46">
            <v>1.43E-2</v>
          </cell>
        </row>
        <row r="55">
          <cell r="C55">
            <v>5.3699999999999998E-2</v>
          </cell>
          <cell r="D55">
            <v>0.08</v>
          </cell>
        </row>
        <row r="64">
          <cell r="C64">
            <v>3.9999999999999994E-2</v>
          </cell>
          <cell r="D64">
            <v>0.04</v>
          </cell>
        </row>
      </sheetData>
      <sheetData sheetId="2">
        <row r="5">
          <cell r="E5">
            <v>2.7499999999999875E-2</v>
          </cell>
        </row>
        <row r="12">
          <cell r="C12">
            <v>4.4499999999999998E-2</v>
          </cell>
          <cell r="D12">
            <v>0</v>
          </cell>
        </row>
        <row r="19">
          <cell r="C19">
            <v>2.7999999999999997E-2</v>
          </cell>
        </row>
        <row r="24">
          <cell r="C24">
            <v>0.08</v>
          </cell>
          <cell r="D24">
            <v>0.18</v>
          </cell>
        </row>
        <row r="26">
          <cell r="C26">
            <v>17.6082</v>
          </cell>
          <cell r="D26">
            <v>17.605</v>
          </cell>
        </row>
        <row r="32">
          <cell r="C32">
            <v>1.4616</v>
          </cell>
          <cell r="D32">
            <v>1.44</v>
          </cell>
        </row>
        <row r="38">
          <cell r="C38">
            <v>2.0400000000000001E-2</v>
          </cell>
        </row>
        <row r="44">
          <cell r="C44">
            <v>5.4799999999999995E-2</v>
          </cell>
          <cell r="D44">
            <v>0.1</v>
          </cell>
        </row>
      </sheetData>
      <sheetData sheetId="3">
        <row r="5">
          <cell r="E5">
            <v>0.1984999999999999</v>
          </cell>
        </row>
        <row r="12">
          <cell r="C12">
            <v>0.03</v>
          </cell>
          <cell r="D12">
            <v>0</v>
          </cell>
        </row>
        <row r="22">
          <cell r="C22">
            <v>0.56000000000000005</v>
          </cell>
          <cell r="D22">
            <v>0.76</v>
          </cell>
        </row>
        <row r="27">
          <cell r="C27">
            <v>0.06</v>
          </cell>
        </row>
        <row r="32">
          <cell r="C32">
            <v>0.13150000000000001</v>
          </cell>
          <cell r="D32">
            <v>0.22</v>
          </cell>
        </row>
        <row r="42">
          <cell r="C42">
            <v>0.24</v>
          </cell>
          <cell r="D42">
            <v>0.24</v>
          </cell>
        </row>
      </sheetData>
      <sheetData sheetId="4">
        <row r="13">
          <cell r="C13">
            <v>31</v>
          </cell>
        </row>
      </sheetData>
      <sheetData sheetId="5">
        <row r="5">
          <cell r="E5">
            <v>0.2484999999999995</v>
          </cell>
        </row>
        <row r="15">
          <cell r="C15">
            <v>0.55700000000000005</v>
          </cell>
          <cell r="D15">
            <v>0.55000000000000004</v>
          </cell>
        </row>
        <row r="20">
          <cell r="C20">
            <v>0.33</v>
          </cell>
          <cell r="D20">
            <v>0.22</v>
          </cell>
        </row>
        <row r="27">
          <cell r="C27">
            <v>0.16500000000000001</v>
          </cell>
          <cell r="D27">
            <v>0.27500000000000002</v>
          </cell>
        </row>
        <row r="36">
          <cell r="C36">
            <v>0.85450000000000004</v>
          </cell>
          <cell r="D36">
            <v>1.1100000000000001</v>
          </cell>
        </row>
        <row r="44">
          <cell r="C44">
            <v>1.7550000000000001</v>
          </cell>
          <cell r="D44">
            <v>1.59</v>
          </cell>
        </row>
        <row r="52">
          <cell r="C52">
            <v>0.69</v>
          </cell>
          <cell r="D52">
            <v>0.74500000000000011</v>
          </cell>
        </row>
        <row r="60">
          <cell r="C60">
            <v>0.11</v>
          </cell>
          <cell r="D60">
            <v>0.22</v>
          </cell>
        </row>
        <row r="68">
          <cell r="C68">
            <v>0.55500000000000005</v>
          </cell>
          <cell r="D68">
            <v>0.44500000000000001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pane ySplit="4" topLeftCell="A26" activePane="bottomLeft" state="frozen"/>
      <selection pane="bottomLeft" activeCell="N32" sqref="N32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10" width="10.6640625" style="1" customWidth="1"/>
    <col min="11" max="11" width="8.33203125" style="1" customWidth="1"/>
    <col min="12" max="12" width="7" style="1" customWidth="1"/>
    <col min="13" max="16384" width="8.75" style="1"/>
  </cols>
  <sheetData>
    <row r="1" spans="1:12" ht="38.4" customHeight="1" x14ac:dyDescent="0.3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9.4" customHeight="1" x14ac:dyDescent="0.3">
      <c r="A2" s="18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6.65" customHeight="1" x14ac:dyDescent="0.3">
      <c r="A3" s="15" t="s">
        <v>0</v>
      </c>
      <c r="B3" s="15"/>
      <c r="C3" s="2" t="s">
        <v>1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ht="18" customHeight="1" x14ac:dyDescent="0.3">
      <c r="A4" s="15" t="s">
        <v>24</v>
      </c>
      <c r="B4" s="15"/>
      <c r="C4" s="2" t="s">
        <v>25</v>
      </c>
      <c r="D4" s="2" t="s">
        <v>25</v>
      </c>
      <c r="E4" s="2" t="s">
        <v>25</v>
      </c>
      <c r="F4" s="2" t="s">
        <v>25</v>
      </c>
      <c r="G4" s="2" t="s">
        <v>26</v>
      </c>
      <c r="H4" s="2" t="s">
        <v>25</v>
      </c>
      <c r="I4" s="2" t="s">
        <v>25</v>
      </c>
      <c r="J4" s="2" t="s">
        <v>25</v>
      </c>
      <c r="K4" s="2" t="s">
        <v>25</v>
      </c>
      <c r="L4" s="2" t="s">
        <v>25</v>
      </c>
    </row>
    <row r="5" spans="1:12" ht="18" customHeight="1" x14ac:dyDescent="0.3">
      <c r="A5" s="15" t="s">
        <v>31</v>
      </c>
      <c r="B5" s="15"/>
      <c r="C5" s="2">
        <f>'[1]1月份'!$D$4</f>
        <v>1.5429999999999999</v>
      </c>
      <c r="D5" s="2">
        <f>[2]实验室垃圾!$E$5</f>
        <v>0.28099999999999947</v>
      </c>
      <c r="E5" s="2">
        <f>[2]实验室废物!$E$5</f>
        <v>6.6000000000002324E-3</v>
      </c>
      <c r="F5" s="2">
        <f>[2]废矿物油!$E$5</f>
        <v>0.1984999999999999</v>
      </c>
      <c r="G5" s="2">
        <v>0</v>
      </c>
      <c r="H5" s="2">
        <f>'[2]可回收容器（吨）'!$E$5</f>
        <v>0.2484999999999995</v>
      </c>
      <c r="I5" s="2">
        <f>[2]实验室废水!$E$5</f>
        <v>2.7499999999999875E-2</v>
      </c>
      <c r="J5" s="2">
        <v>0</v>
      </c>
      <c r="K5" s="2">
        <v>0</v>
      </c>
      <c r="L5" s="2">
        <v>0</v>
      </c>
    </row>
    <row r="6" spans="1:12" ht="18" customHeight="1" x14ac:dyDescent="0.3">
      <c r="A6" s="13" t="s">
        <v>12</v>
      </c>
      <c r="B6" s="3" t="s">
        <v>2</v>
      </c>
      <c r="C6" s="3">
        <f>'[1]1月份'!$C$36</f>
        <v>12.985000000000001</v>
      </c>
      <c r="D6" s="3">
        <f>[2]实验室垃圾!$C$19</f>
        <v>0.90500000000000003</v>
      </c>
      <c r="E6" s="3">
        <f>[2]实验室废物!$C$14</f>
        <v>6.5000000000000006E-3</v>
      </c>
      <c r="F6" s="3">
        <f>[2]废矿物油!$C$12</f>
        <v>0.03</v>
      </c>
      <c r="G6" s="3">
        <v>0</v>
      </c>
      <c r="H6" s="3">
        <f>'[2]可回收容器（吨）'!$C$15</f>
        <v>0.55700000000000005</v>
      </c>
      <c r="I6" s="3">
        <f>[2]实验室废水!$C$12</f>
        <v>4.4499999999999998E-2</v>
      </c>
      <c r="J6" s="3">
        <v>0</v>
      </c>
      <c r="K6" s="3">
        <v>0</v>
      </c>
      <c r="L6" s="3">
        <v>0</v>
      </c>
    </row>
    <row r="7" spans="1:12" ht="18" customHeight="1" x14ac:dyDescent="0.3">
      <c r="A7" s="13"/>
      <c r="B7" s="3" t="s">
        <v>3</v>
      </c>
      <c r="C7" s="3">
        <f>'[1]1月份'!$E$36</f>
        <v>14.16</v>
      </c>
      <c r="D7" s="3">
        <f>[2]实验室垃圾!$D$19</f>
        <v>0.98999999999999988</v>
      </c>
      <c r="E7" s="3">
        <f>[2]实验室废物!$D$14</f>
        <v>0</v>
      </c>
      <c r="F7" s="3">
        <f>[2]废矿物油!$D$12</f>
        <v>0</v>
      </c>
      <c r="G7" s="3">
        <v>0</v>
      </c>
      <c r="H7" s="3">
        <f>'[2]可回收容器（吨）'!$D$15</f>
        <v>0.55000000000000004</v>
      </c>
      <c r="I7" s="3">
        <f>[2]实验室废水!$D$12</f>
        <v>0</v>
      </c>
      <c r="J7" s="3">
        <v>0</v>
      </c>
      <c r="K7" s="3">
        <v>0</v>
      </c>
      <c r="L7" s="3">
        <v>0</v>
      </c>
    </row>
    <row r="8" spans="1:12" ht="18" customHeight="1" x14ac:dyDescent="0.3">
      <c r="A8" s="12" t="s">
        <v>13</v>
      </c>
      <c r="B8" s="4" t="s">
        <v>2</v>
      </c>
      <c r="C8" s="4">
        <f>'[1]2月份 '!$C$35</f>
        <v>7.9150000000000009</v>
      </c>
      <c r="D8" s="4">
        <f>[2]实验室垃圾!$C$29</f>
        <v>0.64200000000000002</v>
      </c>
      <c r="E8" s="4">
        <f>[2]实验室废物!$C$18</f>
        <v>4.4999999999999997E-3</v>
      </c>
      <c r="F8" s="4">
        <v>0</v>
      </c>
      <c r="G8" s="4">
        <v>0</v>
      </c>
      <c r="H8" s="4">
        <f>'[2]可回收容器（吨）'!$C$20</f>
        <v>0.33</v>
      </c>
      <c r="I8" s="4">
        <v>0</v>
      </c>
      <c r="J8" s="4">
        <v>0</v>
      </c>
      <c r="K8" s="4">
        <v>0</v>
      </c>
      <c r="L8" s="4">
        <v>0</v>
      </c>
    </row>
    <row r="9" spans="1:12" ht="18" customHeight="1" x14ac:dyDescent="0.3">
      <c r="A9" s="12"/>
      <c r="B9" s="4" t="s">
        <v>3</v>
      </c>
      <c r="C9" s="4">
        <f>'[1]2月份 '!$E$35</f>
        <v>5.96</v>
      </c>
      <c r="D9" s="4">
        <f>[2]实验室垃圾!$D$29</f>
        <v>0.66</v>
      </c>
      <c r="E9" s="4">
        <v>0</v>
      </c>
      <c r="F9" s="4">
        <v>0</v>
      </c>
      <c r="G9" s="7">
        <v>0</v>
      </c>
      <c r="H9" s="4">
        <f>'[2]可回收容器（吨）'!$D$20</f>
        <v>0.22</v>
      </c>
      <c r="I9" s="4">
        <v>0</v>
      </c>
      <c r="J9" s="4">
        <v>0</v>
      </c>
      <c r="K9" s="4">
        <v>0</v>
      </c>
      <c r="L9" s="4">
        <v>0</v>
      </c>
    </row>
    <row r="10" spans="1:12" ht="18" customHeight="1" x14ac:dyDescent="0.3">
      <c r="A10" s="13" t="s">
        <v>14</v>
      </c>
      <c r="B10" s="3" t="s">
        <v>2</v>
      </c>
      <c r="C10" s="3">
        <f>'[1]3月份'!$C$35</f>
        <v>20.999999999999996</v>
      </c>
      <c r="D10" s="3">
        <f>[2]实验室垃圾!$C$42</f>
        <v>0.90400000000000003</v>
      </c>
      <c r="E10" s="3">
        <f>[2]实验室废物!$C$24</f>
        <v>2.1499999999999998E-2</v>
      </c>
      <c r="F10" s="3">
        <v>0</v>
      </c>
      <c r="G10" s="8">
        <v>0</v>
      </c>
      <c r="H10" s="3">
        <f>'[2]可回收容器（吨）'!$C$27</f>
        <v>0.16500000000000001</v>
      </c>
      <c r="I10" s="3">
        <f>[2]实验室废水!$C$19</f>
        <v>2.7999999999999997E-2</v>
      </c>
      <c r="J10" s="3">
        <v>0</v>
      </c>
      <c r="K10" s="3">
        <v>0</v>
      </c>
      <c r="L10" s="3">
        <v>3.3000000000000002E-2</v>
      </c>
    </row>
    <row r="11" spans="1:12" ht="18" customHeight="1" x14ac:dyDescent="0.3">
      <c r="A11" s="13"/>
      <c r="B11" s="3" t="s">
        <v>3</v>
      </c>
      <c r="C11" s="3">
        <f>'[1]3月份'!$E$35</f>
        <v>21.02</v>
      </c>
      <c r="D11" s="3">
        <f>[2]实验室垃圾!$D$42</f>
        <v>0.66500000000000004</v>
      </c>
      <c r="E11" s="3">
        <v>0</v>
      </c>
      <c r="F11" s="3">
        <v>0</v>
      </c>
      <c r="G11" s="8">
        <v>0</v>
      </c>
      <c r="H11" s="3">
        <f>'[2]可回收容器（吨）'!$D$27</f>
        <v>0.27500000000000002</v>
      </c>
      <c r="I11" s="3">
        <v>0</v>
      </c>
      <c r="J11" s="3">
        <v>0</v>
      </c>
      <c r="K11" s="3">
        <v>0</v>
      </c>
      <c r="L11" s="3">
        <v>0</v>
      </c>
    </row>
    <row r="12" spans="1:12" ht="18" customHeight="1" x14ac:dyDescent="0.3">
      <c r="A12" s="12" t="s">
        <v>15</v>
      </c>
      <c r="B12" s="4" t="s">
        <v>2</v>
      </c>
      <c r="C12" s="4">
        <f>'[1]4月份'!$C$36</f>
        <v>16.596999999999998</v>
      </c>
      <c r="D12" s="4">
        <f>[2]实验室垃圾!$C$56</f>
        <v>2.093</v>
      </c>
      <c r="E12" s="4">
        <f>[2]实验室废物!$C$31</f>
        <v>4.0899999999999999E-2</v>
      </c>
      <c r="F12" s="4">
        <f>[2]废矿物油!$C$22</f>
        <v>0.56000000000000005</v>
      </c>
      <c r="G12" s="7">
        <v>0</v>
      </c>
      <c r="H12" s="4">
        <f>'[2]可回收容器（吨）'!$C$36</f>
        <v>0.85450000000000004</v>
      </c>
      <c r="I12" s="4">
        <f>[2]实验室废水!$C$24</f>
        <v>0.08</v>
      </c>
      <c r="J12" s="4">
        <v>0</v>
      </c>
      <c r="K12" s="4">
        <v>0</v>
      </c>
      <c r="L12" s="4">
        <v>0</v>
      </c>
    </row>
    <row r="13" spans="1:12" ht="18" customHeight="1" x14ac:dyDescent="0.3">
      <c r="A13" s="12"/>
      <c r="B13" s="4" t="s">
        <v>3</v>
      </c>
      <c r="C13" s="4">
        <f>'[1]4月份'!$E$36</f>
        <v>18.899999999999999</v>
      </c>
      <c r="D13" s="4">
        <f>[2]实验室垃圾!$D$56</f>
        <v>2.5100000000000002</v>
      </c>
      <c r="E13" s="4">
        <f>[2]实验室废物!$D$31</f>
        <v>0.08</v>
      </c>
      <c r="F13" s="4">
        <f>[2]废矿物油!$D$22</f>
        <v>0.76</v>
      </c>
      <c r="G13" s="7">
        <v>0</v>
      </c>
      <c r="H13" s="4">
        <f>'[2]可回收容器（吨）'!$D$36</f>
        <v>1.1100000000000001</v>
      </c>
      <c r="I13" s="4">
        <f>[2]实验室废水!$D$24</f>
        <v>0.18</v>
      </c>
      <c r="J13" s="4">
        <v>0</v>
      </c>
      <c r="K13" s="4">
        <v>0</v>
      </c>
      <c r="L13" s="4">
        <v>0</v>
      </c>
    </row>
    <row r="14" spans="1:12" ht="18" customHeight="1" x14ac:dyDescent="0.3">
      <c r="A14" s="13" t="s">
        <v>16</v>
      </c>
      <c r="B14" s="3" t="s">
        <v>2</v>
      </c>
      <c r="C14" s="3">
        <f>'[1]5月份'!$C$36</f>
        <v>16.760000000000002</v>
      </c>
      <c r="D14" s="3">
        <f>[2]实验室垃圾!$C$68</f>
        <v>0.88500000000000001</v>
      </c>
      <c r="E14" s="3">
        <f>[2]实验室废物!$C$37</f>
        <v>1.2E-2</v>
      </c>
      <c r="F14" s="3">
        <f>[2]废矿物油!$C$27</f>
        <v>0.06</v>
      </c>
      <c r="G14" s="8">
        <v>39</v>
      </c>
      <c r="H14" s="3">
        <f>'[2]可回收容器（吨）'!$C$44</f>
        <v>1.7550000000000001</v>
      </c>
      <c r="I14" s="3">
        <f>[2]实验室废水!$C$26</f>
        <v>17.6082</v>
      </c>
      <c r="J14" s="3">
        <v>0</v>
      </c>
      <c r="K14" s="3">
        <v>0</v>
      </c>
      <c r="L14" s="3">
        <v>0.02</v>
      </c>
    </row>
    <row r="15" spans="1:12" ht="18" customHeight="1" x14ac:dyDescent="0.3">
      <c r="A15" s="13"/>
      <c r="B15" s="3" t="s">
        <v>3</v>
      </c>
      <c r="C15" s="3">
        <v>16.760000000000002</v>
      </c>
      <c r="D15" s="3">
        <f>[2]实验室垃圾!$D$68</f>
        <v>0.68499999999999994</v>
      </c>
      <c r="E15" s="3">
        <v>0</v>
      </c>
      <c r="F15" s="3">
        <v>0</v>
      </c>
      <c r="G15" s="8">
        <v>39</v>
      </c>
      <c r="H15" s="3">
        <f>'[2]可回收容器（吨）'!$D$44</f>
        <v>1.59</v>
      </c>
      <c r="I15" s="3">
        <f>[2]实验室废水!$D$26</f>
        <v>17.605</v>
      </c>
      <c r="J15" s="3">
        <v>0</v>
      </c>
      <c r="K15" s="3">
        <v>0</v>
      </c>
      <c r="L15" s="3">
        <v>0</v>
      </c>
    </row>
    <row r="16" spans="1:12" ht="18" customHeight="1" x14ac:dyDescent="0.3">
      <c r="A16" s="12" t="s">
        <v>17</v>
      </c>
      <c r="B16" s="4" t="s">
        <v>2</v>
      </c>
      <c r="C16" s="4">
        <f>'[1]6月份'!$C$35</f>
        <v>11.62</v>
      </c>
      <c r="D16" s="4">
        <f>[2]实验室垃圾!$C$80</f>
        <v>0.85499999999999998</v>
      </c>
      <c r="E16" s="4">
        <f>[2]实验室废物!$C$46</f>
        <v>1.43E-2</v>
      </c>
      <c r="F16" s="4">
        <f>[2]废矿物油!$C$32</f>
        <v>0.13150000000000001</v>
      </c>
      <c r="G16" s="7">
        <v>0</v>
      </c>
      <c r="H16" s="4">
        <f>'[2]可回收容器（吨）'!$C$52</f>
        <v>0.69</v>
      </c>
      <c r="I16" s="4">
        <f>[2]实验室废水!$C$32</f>
        <v>1.4616</v>
      </c>
      <c r="J16" s="4">
        <v>0</v>
      </c>
      <c r="K16" s="4">
        <v>0</v>
      </c>
      <c r="L16" s="4">
        <v>0</v>
      </c>
    </row>
    <row r="17" spans="1:12" ht="18" customHeight="1" x14ac:dyDescent="0.3">
      <c r="A17" s="12"/>
      <c r="B17" s="4" t="s">
        <v>3</v>
      </c>
      <c r="C17" s="4">
        <f>'[1]6月份'!$E$35</f>
        <v>11.620000000000001</v>
      </c>
      <c r="D17" s="4">
        <f>[2]实验室垃圾!$D$80</f>
        <v>1.0549999999999999</v>
      </c>
      <c r="E17" s="4">
        <v>0</v>
      </c>
      <c r="F17" s="4">
        <f>[2]废矿物油!$D$32</f>
        <v>0.22</v>
      </c>
      <c r="G17" s="7">
        <v>0</v>
      </c>
      <c r="H17" s="4">
        <f>'[2]可回收容器（吨）'!$D$52</f>
        <v>0.74500000000000011</v>
      </c>
      <c r="I17" s="4">
        <f>[2]实验室废水!$D$32</f>
        <v>1.44</v>
      </c>
      <c r="J17" s="4">
        <v>0</v>
      </c>
      <c r="K17" s="4">
        <v>0</v>
      </c>
      <c r="L17" s="4">
        <v>0</v>
      </c>
    </row>
    <row r="18" spans="1:12" ht="18" customHeight="1" x14ac:dyDescent="0.3">
      <c r="A18" s="13" t="s">
        <v>18</v>
      </c>
      <c r="B18" s="3" t="s">
        <v>2</v>
      </c>
      <c r="C18" s="3">
        <f>'[1]7月份'!$C$35</f>
        <v>30.38</v>
      </c>
      <c r="D18" s="3">
        <f>[2]实验室垃圾!$C$90</f>
        <v>0.72000000000000008</v>
      </c>
      <c r="E18" s="3">
        <f>[2]实验室废物!$C$55</f>
        <v>5.3699999999999998E-2</v>
      </c>
      <c r="F18" s="3">
        <v>0</v>
      </c>
      <c r="G18" s="8">
        <f>'[2]可回收容器（只）'!$C$13</f>
        <v>31</v>
      </c>
      <c r="H18" s="3">
        <f>'[2]可回收容器（吨）'!$C$60</f>
        <v>0.11</v>
      </c>
      <c r="I18" s="3">
        <f>[2]实验室废水!$C$38</f>
        <v>2.0400000000000001E-2</v>
      </c>
      <c r="J18" s="3">
        <v>0</v>
      </c>
      <c r="K18" s="3">
        <v>0</v>
      </c>
      <c r="L18" s="3">
        <v>0</v>
      </c>
    </row>
    <row r="19" spans="1:12" ht="18" customHeight="1" x14ac:dyDescent="0.3">
      <c r="A19" s="13"/>
      <c r="B19" s="3" t="s">
        <v>3</v>
      </c>
      <c r="C19" s="3">
        <f>C18</f>
        <v>30.38</v>
      </c>
      <c r="D19" s="3">
        <f>[2]实验室垃圾!$D$90</f>
        <v>0.72</v>
      </c>
      <c r="E19" s="3">
        <f>[2]实验室废物!$D$55</f>
        <v>0.08</v>
      </c>
      <c r="F19" s="3">
        <v>0</v>
      </c>
      <c r="G19" s="8">
        <v>31</v>
      </c>
      <c r="H19" s="3">
        <f>'[2]可回收容器（吨）'!$D$60</f>
        <v>0.22</v>
      </c>
      <c r="I19" s="3">
        <v>0</v>
      </c>
      <c r="J19" s="3">
        <v>0</v>
      </c>
      <c r="K19" s="3">
        <v>0</v>
      </c>
      <c r="L19" s="3">
        <v>5.2999999999999999E-2</v>
      </c>
    </row>
    <row r="20" spans="1:12" ht="18" customHeight="1" x14ac:dyDescent="0.3">
      <c r="A20" s="12" t="s">
        <v>19</v>
      </c>
      <c r="B20" s="4" t="s">
        <v>2</v>
      </c>
      <c r="C20" s="4">
        <f>'[1]8月份'!$C$35</f>
        <v>22.839999999999996</v>
      </c>
      <c r="D20" s="11">
        <f>[2]实验室垃圾!$C$104</f>
        <v>1.5549999999999997</v>
      </c>
      <c r="E20" s="4">
        <f>[2]实验室废物!$C$64</f>
        <v>3.9999999999999994E-2</v>
      </c>
      <c r="F20" s="4">
        <f>[2]废矿物油!$C$42</f>
        <v>0.24</v>
      </c>
      <c r="G20" s="7">
        <v>26</v>
      </c>
      <c r="H20" s="4">
        <f>'[2]可回收容器（吨）'!$C$68</f>
        <v>0.55500000000000005</v>
      </c>
      <c r="I20" s="4">
        <f>[2]实验室废水!$C$44</f>
        <v>5.4799999999999995E-2</v>
      </c>
      <c r="J20" s="4">
        <v>0</v>
      </c>
      <c r="K20" s="4">
        <v>0</v>
      </c>
      <c r="L20" s="4">
        <v>0</v>
      </c>
    </row>
    <row r="21" spans="1:12" ht="18" customHeight="1" x14ac:dyDescent="0.3">
      <c r="A21" s="12"/>
      <c r="B21" s="4" t="s">
        <v>3</v>
      </c>
      <c r="C21" s="4">
        <f>'[1]8月份'!$E$35</f>
        <v>22.84</v>
      </c>
      <c r="D21" s="4">
        <f>[2]实验室垃圾!$D$104</f>
        <v>1.5550000000000002</v>
      </c>
      <c r="E21" s="4">
        <f>[2]实验室废物!$D$64</f>
        <v>0.04</v>
      </c>
      <c r="F21" s="4">
        <f>[2]废矿物油!$D$42</f>
        <v>0.24</v>
      </c>
      <c r="G21" s="7">
        <v>26</v>
      </c>
      <c r="H21" s="4">
        <f>'[2]可回收容器（吨）'!$D$68</f>
        <v>0.44500000000000001</v>
      </c>
      <c r="I21" s="4">
        <f>[2]实验室废水!$D$44</f>
        <v>0.1</v>
      </c>
      <c r="J21" s="4">
        <v>0</v>
      </c>
      <c r="K21" s="4">
        <v>0</v>
      </c>
      <c r="L21" s="4">
        <v>0</v>
      </c>
    </row>
    <row r="22" spans="1:12" ht="18" customHeight="1" x14ac:dyDescent="0.3">
      <c r="A22" s="13" t="s">
        <v>20</v>
      </c>
      <c r="B22" s="3" t="s">
        <v>2</v>
      </c>
      <c r="C22" s="3">
        <v>16.12</v>
      </c>
      <c r="D22" s="3">
        <v>1.02</v>
      </c>
      <c r="E22" s="3">
        <v>0.04</v>
      </c>
      <c r="F22" s="3">
        <v>0</v>
      </c>
      <c r="G22" s="8">
        <v>0</v>
      </c>
      <c r="H22" s="3">
        <v>0.35</v>
      </c>
      <c r="I22" s="3">
        <v>0.16000000000000003</v>
      </c>
      <c r="J22" s="3">
        <v>0</v>
      </c>
      <c r="K22" s="3">
        <v>0</v>
      </c>
      <c r="L22" s="3">
        <v>0</v>
      </c>
    </row>
    <row r="23" spans="1:12" ht="18" customHeight="1" x14ac:dyDescent="0.3">
      <c r="A23" s="13"/>
      <c r="B23" s="3" t="s">
        <v>3</v>
      </c>
      <c r="C23" s="3">
        <v>16.12</v>
      </c>
      <c r="D23" s="3">
        <v>1.02</v>
      </c>
      <c r="E23" s="3">
        <v>0.04</v>
      </c>
      <c r="F23" s="3">
        <v>0</v>
      </c>
      <c r="G23" s="8">
        <v>0</v>
      </c>
      <c r="H23" s="3">
        <v>0.46</v>
      </c>
      <c r="I23" s="3">
        <v>0.16</v>
      </c>
      <c r="J23" s="3">
        <v>0</v>
      </c>
      <c r="K23" s="3">
        <v>0</v>
      </c>
      <c r="L23" s="3">
        <v>0</v>
      </c>
    </row>
    <row r="24" spans="1:12" ht="18" customHeight="1" x14ac:dyDescent="0.3">
      <c r="A24" s="12" t="s">
        <v>21</v>
      </c>
      <c r="B24" s="4" t="s">
        <v>2</v>
      </c>
      <c r="C24" s="4">
        <v>15.3</v>
      </c>
      <c r="D24" s="4">
        <v>0.77</v>
      </c>
      <c r="E24" s="4">
        <v>7.6E-3</v>
      </c>
      <c r="F24" s="4">
        <v>0.16</v>
      </c>
      <c r="G24" s="7">
        <v>26</v>
      </c>
      <c r="H24" s="4">
        <v>0.40500000000000003</v>
      </c>
      <c r="I24" s="4">
        <v>0</v>
      </c>
      <c r="J24" s="4">
        <v>0</v>
      </c>
      <c r="K24" s="4">
        <v>0</v>
      </c>
      <c r="L24" s="4">
        <v>0</v>
      </c>
    </row>
    <row r="25" spans="1:12" ht="18" customHeight="1" x14ac:dyDescent="0.3">
      <c r="A25" s="12"/>
      <c r="B25" s="4" t="s">
        <v>3</v>
      </c>
      <c r="C25" s="4">
        <v>15.3</v>
      </c>
      <c r="D25" s="4">
        <v>0.77</v>
      </c>
      <c r="E25" s="4">
        <v>0</v>
      </c>
      <c r="F25" s="4">
        <v>0.16</v>
      </c>
      <c r="G25" s="7">
        <v>26</v>
      </c>
      <c r="H25" s="4">
        <v>0.35</v>
      </c>
      <c r="I25" s="4">
        <v>0</v>
      </c>
      <c r="J25" s="4">
        <v>0</v>
      </c>
      <c r="K25" s="4">
        <v>0</v>
      </c>
      <c r="L25" s="4">
        <v>0</v>
      </c>
    </row>
    <row r="26" spans="1:12" ht="18" customHeight="1" x14ac:dyDescent="0.3">
      <c r="A26" s="13" t="s">
        <v>22</v>
      </c>
      <c r="B26" s="3" t="s">
        <v>2</v>
      </c>
      <c r="C26" s="3">
        <v>12.392999999999999</v>
      </c>
      <c r="D26" s="3">
        <v>0.82930000000000015</v>
      </c>
      <c r="E26" s="3">
        <v>8.6E-3</v>
      </c>
      <c r="F26" s="3">
        <v>0</v>
      </c>
      <c r="G26" s="8">
        <v>24</v>
      </c>
      <c r="H26" s="3">
        <v>0.39700000000000002</v>
      </c>
      <c r="I26" s="3">
        <v>2.0499999999999997E-2</v>
      </c>
      <c r="J26" s="3">
        <v>0</v>
      </c>
      <c r="K26" s="3">
        <v>5.9</v>
      </c>
      <c r="L26" s="3">
        <v>0</v>
      </c>
    </row>
    <row r="27" spans="1:12" ht="18" customHeight="1" x14ac:dyDescent="0.3">
      <c r="A27" s="13"/>
      <c r="B27" s="3" t="s">
        <v>3</v>
      </c>
      <c r="C27" s="3">
        <v>9.2799999999999994</v>
      </c>
      <c r="D27" s="3">
        <v>0.625</v>
      </c>
      <c r="E27" s="3">
        <v>0</v>
      </c>
      <c r="F27" s="3">
        <v>0</v>
      </c>
      <c r="G27" s="8">
        <v>24</v>
      </c>
      <c r="H27" s="3">
        <v>0.27500000000000002</v>
      </c>
      <c r="I27" s="3">
        <v>0</v>
      </c>
      <c r="J27" s="3">
        <v>0</v>
      </c>
      <c r="K27" s="3">
        <v>5.9</v>
      </c>
      <c r="L27" s="3">
        <v>0</v>
      </c>
    </row>
    <row r="28" spans="1:12" ht="18" customHeight="1" x14ac:dyDescent="0.3">
      <c r="A28" s="12" t="s">
        <v>23</v>
      </c>
      <c r="B28" s="4" t="s">
        <v>2</v>
      </c>
      <c r="C28" s="4">
        <v>22.487000000000002</v>
      </c>
      <c r="D28" s="4">
        <v>1.3056999999999999</v>
      </c>
      <c r="E28" s="4">
        <v>4.3799999999999999E-2</v>
      </c>
      <c r="F28" s="4">
        <v>0.24000000000000002</v>
      </c>
      <c r="G28" s="7">
        <v>52</v>
      </c>
      <c r="H28" s="4">
        <v>0.753</v>
      </c>
      <c r="I28" s="4">
        <v>3.95E-2</v>
      </c>
      <c r="J28" s="4">
        <v>0</v>
      </c>
      <c r="K28" s="4">
        <v>0</v>
      </c>
      <c r="L28" s="4">
        <v>0</v>
      </c>
    </row>
    <row r="29" spans="1:12" ht="18" customHeight="1" x14ac:dyDescent="0.3">
      <c r="A29" s="12"/>
      <c r="B29" s="4" t="s">
        <v>3</v>
      </c>
      <c r="C29" s="4">
        <v>25.6</v>
      </c>
      <c r="D29" s="4">
        <v>1.5099999999999998</v>
      </c>
      <c r="E29" s="4">
        <v>0.06</v>
      </c>
      <c r="F29" s="4">
        <v>0.24</v>
      </c>
      <c r="G29" s="7">
        <v>52</v>
      </c>
      <c r="H29" s="4">
        <v>0.92999999999999994</v>
      </c>
      <c r="I29" s="4">
        <v>0.06</v>
      </c>
      <c r="J29" s="4">
        <v>0</v>
      </c>
      <c r="K29" s="4">
        <v>0</v>
      </c>
      <c r="L29" s="4">
        <v>0</v>
      </c>
    </row>
    <row r="30" spans="1:12" ht="18" customHeight="1" x14ac:dyDescent="0.3">
      <c r="A30" s="14" t="s">
        <v>28</v>
      </c>
      <c r="B30" s="5" t="s">
        <v>2</v>
      </c>
      <c r="C30" s="5">
        <f>C6+C8+C10+C12+C14+C16+C18+C20+C22+C24+C26+C28</f>
        <v>206.39700000000002</v>
      </c>
      <c r="D30" s="5">
        <f t="shared" ref="D30:L30" si="0">D6+D8+D10+D12+D14+D16+D18+D20+D22+D24+D26+D28</f>
        <v>12.484</v>
      </c>
      <c r="E30" s="5">
        <f t="shared" si="0"/>
        <v>0.29339999999999994</v>
      </c>
      <c r="F30" s="5">
        <f t="shared" si="0"/>
        <v>1.4215</v>
      </c>
      <c r="G30" s="9">
        <f t="shared" si="0"/>
        <v>198</v>
      </c>
      <c r="H30" s="5">
        <f t="shared" si="0"/>
        <v>6.9215</v>
      </c>
      <c r="I30" s="5">
        <f>I6+I8+I10+I12+I14+I16+I18+I20+I22+I24+I26+I28</f>
        <v>19.517499999999998</v>
      </c>
      <c r="J30" s="5">
        <f t="shared" si="0"/>
        <v>0</v>
      </c>
      <c r="K30" s="5">
        <f t="shared" si="0"/>
        <v>5.9</v>
      </c>
      <c r="L30" s="5">
        <f t="shared" si="0"/>
        <v>5.3000000000000005E-2</v>
      </c>
    </row>
    <row r="31" spans="1:12" ht="18" customHeight="1" x14ac:dyDescent="0.3">
      <c r="A31" s="14"/>
      <c r="B31" s="5" t="s">
        <v>3</v>
      </c>
      <c r="C31" s="5">
        <f>C7++C9+C11++C13+C15+C17+C19+C21+C23+C25+C27+C29</f>
        <v>207.94</v>
      </c>
      <c r="D31" s="5">
        <f>D7++D9+D11++D13+D15+D17+D19+D21+D23+D25+D27+D29</f>
        <v>12.764999999999999</v>
      </c>
      <c r="E31" s="5">
        <f t="shared" ref="E31:L31" si="1">E7++E9+E11++E13+E15+E17+E19+E21+E23+E25+E27+E29</f>
        <v>0.30000000000000004</v>
      </c>
      <c r="F31" s="5">
        <f t="shared" si="1"/>
        <v>1.6199999999999999</v>
      </c>
      <c r="G31" s="9">
        <f t="shared" si="1"/>
        <v>198</v>
      </c>
      <c r="H31" s="5">
        <f t="shared" si="1"/>
        <v>7.17</v>
      </c>
      <c r="I31" s="5">
        <f>I7++I9+I11++I13+I15+I17+I19+I21+I23+I25+I27+I29</f>
        <v>19.545000000000002</v>
      </c>
      <c r="J31" s="5">
        <f t="shared" si="1"/>
        <v>0</v>
      </c>
      <c r="K31" s="5">
        <f t="shared" si="1"/>
        <v>5.9</v>
      </c>
      <c r="L31" s="5">
        <f t="shared" si="1"/>
        <v>5.2999999999999999E-2</v>
      </c>
    </row>
    <row r="32" spans="1:12" ht="18" customHeight="1" x14ac:dyDescent="0.3">
      <c r="A32" s="14"/>
      <c r="B32" s="5" t="s">
        <v>29</v>
      </c>
      <c r="C32" s="6">
        <f>C30+C5-C31</f>
        <v>0</v>
      </c>
      <c r="D32" s="6">
        <f t="shared" ref="D32:L32" si="2">D30+D5-D31</f>
        <v>0</v>
      </c>
      <c r="E32" s="6">
        <f t="shared" si="2"/>
        <v>0</v>
      </c>
      <c r="F32" s="6">
        <f t="shared" si="2"/>
        <v>0</v>
      </c>
      <c r="G32" s="10">
        <f t="shared" si="2"/>
        <v>0</v>
      </c>
      <c r="H32" s="6">
        <f>H30+H5-H31</f>
        <v>0</v>
      </c>
      <c r="I32" s="6">
        <f>I30+I5-I31</f>
        <v>0</v>
      </c>
      <c r="J32" s="6">
        <f t="shared" si="2"/>
        <v>0</v>
      </c>
      <c r="K32" s="6">
        <f t="shared" si="2"/>
        <v>0</v>
      </c>
      <c r="L32" s="6">
        <f t="shared" si="2"/>
        <v>0</v>
      </c>
    </row>
  </sheetData>
  <mergeCells count="18">
    <mergeCell ref="A4:B4"/>
    <mergeCell ref="A5:B5"/>
    <mergeCell ref="A3:B3"/>
    <mergeCell ref="A1:L1"/>
    <mergeCell ref="A2:L2"/>
    <mergeCell ref="A30:A32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2021-01-04T05:22:39Z</dcterms:modified>
</cp:coreProperties>
</file>